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moli_\Downloads\"/>
    </mc:Choice>
  </mc:AlternateContent>
  <xr:revisionPtr revIDLastSave="0" documentId="13_ncr:1_{D31B03F6-DB0F-4827-A940-F9E357B516B1}" xr6:coauthVersionLast="47" xr6:coauthVersionMax="47" xr10:uidLastSave="{00000000-0000-0000-0000-000000000000}"/>
  <bookViews>
    <workbookView xWindow="-98" yWindow="-98" windowWidth="21795" windowHeight="12975" tabRatio="500" xr2:uid="{00000000-000D-0000-FFFF-FFFF00000000}"/>
  </bookViews>
  <sheets>
    <sheet name="LÉAME" sheetId="1" r:id="rId1"/>
    <sheet name="Cuestionario Proveedores" sheetId="2" r:id="rId2"/>
    <sheet name="Mapeo de Normas" sheetId="3" r:id="rId3"/>
    <sheet name="Cláusulas Modelo" sheetId="4" r:id="rId4"/>
    <sheet name="Niveles de Riesgo" sheetId="5" r:id="rId5"/>
    <sheet name="Resumen de Cumplimiento" sheetId="6" r:id="rId6"/>
    <sheet name="Cobertura de Fuentes"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B5" i="6" l="1"/>
  <c r="B4" i="6"/>
  <c r="E67" i="2"/>
  <c r="E66" i="2"/>
  <c r="E65" i="2"/>
  <c r="E64" i="2"/>
  <c r="E63" i="2"/>
  <c r="E62" i="2"/>
  <c r="E61" i="2"/>
  <c r="E60" i="2"/>
  <c r="E59" i="2"/>
  <c r="E58" i="2"/>
  <c r="E57" i="2"/>
  <c r="E56" i="2"/>
  <c r="E55" i="2"/>
  <c r="E54" i="2"/>
  <c r="E53" i="2"/>
  <c r="E52" i="2"/>
  <c r="E51" i="2"/>
  <c r="E50" i="2"/>
  <c r="E49" i="2"/>
  <c r="E48" i="2"/>
  <c r="E47" i="2"/>
  <c r="E46" i="2"/>
  <c r="E45" i="2"/>
  <c r="E44" i="2"/>
  <c r="E43" i="2"/>
  <c r="E42" i="2"/>
  <c r="E41" i="2"/>
  <c r="E40" i="2"/>
  <c r="E39" i="2"/>
  <c r="E38" i="2"/>
  <c r="E37" i="2"/>
  <c r="E36" i="2"/>
  <c r="E35" i="2"/>
  <c r="E34" i="2"/>
  <c r="E33" i="2"/>
  <c r="E32" i="2"/>
  <c r="E31" i="2"/>
  <c r="E30" i="2"/>
  <c r="E29" i="2"/>
  <c r="E28" i="2"/>
  <c r="E27" i="2"/>
  <c r="E26" i="2"/>
  <c r="E25" i="2"/>
  <c r="E24" i="2"/>
  <c r="E23" i="2"/>
  <c r="E22" i="2"/>
  <c r="E21" i="2"/>
  <c r="E20" i="2"/>
  <c r="E19" i="2"/>
  <c r="E18" i="2"/>
  <c r="E17" i="2"/>
  <c r="E16" i="2"/>
  <c r="E15" i="2"/>
  <c r="E14" i="2"/>
  <c r="E13" i="2"/>
  <c r="E12" i="2"/>
  <c r="E11" i="2"/>
  <c r="E10" i="2"/>
  <c r="E9" i="2"/>
  <c r="E8" i="2"/>
  <c r="E7" i="2"/>
  <c r="E6" i="2"/>
  <c r="E5" i="2"/>
  <c r="C21" i="6" l="1"/>
  <c r="D21" i="6"/>
  <c r="E21" i="6"/>
  <c r="B20" i="6"/>
  <c r="F21" i="6"/>
  <c r="B22" i="6"/>
  <c r="C20" i="6"/>
  <c r="D20" i="6"/>
  <c r="E20" i="6"/>
  <c r="F20" i="6"/>
  <c r="B21" i="6"/>
  <c r="F22" i="6"/>
  <c r="E22" i="6"/>
  <c r="D22" i="6"/>
  <c r="C22" i="6"/>
  <c r="F19" i="6"/>
  <c r="E19" i="6"/>
  <c r="D19" i="6"/>
  <c r="C19" i="6"/>
  <c r="B19" i="6"/>
  <c r="B18" i="6"/>
  <c r="E18" i="6"/>
  <c r="C18" i="6"/>
  <c r="F18" i="6"/>
  <c r="D18" i="6"/>
  <c r="F17" i="6"/>
  <c r="E17" i="6"/>
  <c r="D17" i="6"/>
  <c r="C17" i="6"/>
  <c r="B17" i="6"/>
  <c r="B10" i="6"/>
  <c r="B9" i="6"/>
  <c r="B8" i="6"/>
  <c r="B7" i="6"/>
  <c r="B6" i="6"/>
  <c r="G20" i="6" l="1"/>
  <c r="G21" i="6"/>
  <c r="G22" i="6"/>
  <c r="B11" i="6"/>
  <c r="B12" i="6"/>
  <c r="B13" i="6"/>
  <c r="G19" i="6"/>
  <c r="G18" i="6"/>
  <c r="G17" i="6"/>
</calcChain>
</file>

<file path=xl/sharedStrings.xml><?xml version="1.0" encoding="utf-8"?>
<sst xmlns="http://schemas.openxmlformats.org/spreadsheetml/2006/main" count="1666" uniqueCount="538">
  <si>
    <t>Prácticas Estandarizadas de Contratación Segura y Directrices de Ciberseguridad para la Cadena de Suministro</t>
  </si>
  <si>
    <t>Libro de Mapeo y Cláusulas Modelo — Entregable 4 de CFA-215 — Borrador 1, versión 4</t>
  </si>
  <si>
    <t>Propósito</t>
  </si>
  <si>
    <t>Este libro de trabajo acompaña a las Directrices (Borrador 1 v4). Operacionaliza las 63 recomendaciones de los 6 capítulos (Planificación, Selección, Operaciones, Gestión de Vulnerabilidades, Gestión de Incidentes, Desmantelamiento) como un cuestionario para proveedores, mapea cada recomendación a las principales normas (ISO/IEC 27036 y 27001:2022, NIS2, Buenas Prácticas y Panorama de Amenazas de ENISA, CRA de la UE, NIST SP 800-161 Rev. 1, RTS de DORA, CIS Controls v8, Plantilla SCRM de CISA), provee cláusulas modelo listas para copiar y pegar, define un filtro por nivel de riesgo y calcula un resumen de cumplimiento.</t>
  </si>
  <si>
    <t>Novedades de la v4</t>
  </si>
  <si>
    <t>Un capítulo dedicado a la Gestión de Vulnerabilidades (8 recomendaciones) consolida las prácticas de gestión de vulnerabilidades del lado del proveedor y del lado de la entidad que se encuentran dispersas en CISA SCRM §3.14-3.17 y §4.14-4.23 y en el Área 3.4 de las Buenas Prácticas de ENISA.</t>
  </si>
  <si>
    <t>Fuentes</t>
  </si>
  <si>
    <t>El conjunto de preguntas cubre (a) las 36 recomendaciones del archivo de trabajo 08_Draft 1 Document.odt, (b) las categorías de preguntas de la Plantilla SCRM para Proveedores del Grupo de Trabajo CISA / ICT SCRM (abril de 2021), (c) las cinco áreas de enfoque de las Buenas Prácticas de ENISA para la Ciberseguridad de la Cadena de Suministro (junio de 2023), y (d) las lecciones sobre patrones de amenaza del Panorama de Amenazas de ENISA sobre Ataques a la Cadena de Suministro (julio de 2021).</t>
  </si>
  <si>
    <t>Cómo utilizarlo</t>
  </si>
  <si>
    <t>Paso 1</t>
  </si>
  <si>
    <t>En la hoja 'Cuestionario Proveedores', seleccionar la criticidad de la contratación en la celda B2 (Baja / Media / Alta); la hoja 'Niveles de Riesgo' sirve de guía para elegirla. El cuestionario utiliza esa selección para señalar las preguntas obligatorias de la criticidad elegida.</t>
  </si>
  <si>
    <t>Paso 2</t>
  </si>
  <si>
    <t>Enviar la hoja 'Cuestionario Proveedores' al proveedor (o utilizarla internamente como autoevaluación). Para cada pregunta, seleccionar Sí / Parcial / No / No aplica, pegar las referencias de evidencia y los comentarios.</t>
  </si>
  <si>
    <t>Paso 3</t>
  </si>
  <si>
    <t>Utilizar la hoja 'Mapeo de Normas' para demostrar la alineación con las normas y regulaciones aplicables a la entidad.</t>
  </si>
  <si>
    <t>Paso 4</t>
  </si>
  <si>
    <t>Utilizar la hoja 'Cláusulas Modelo' para armar el contrato. Cada pregunta hace referencia a la cláusula modelo que la operacionaliza (columna 'Cláusula modelo').</t>
  </si>
  <si>
    <t>Paso 5</t>
  </si>
  <si>
    <t>Abrir la hoja 'Resumen de Cumplimiento' para ver la puntuación de cumplimiento calculada automáticamente a partir de las respuestas.</t>
  </si>
  <si>
    <t>Notas</t>
  </si>
  <si>
    <t>Sobre NIS2</t>
  </si>
  <si>
    <t>Las referencias corresponden a la Directiva (UE) 2022/2555, salvo indicación en contrario.</t>
  </si>
  <si>
    <t>Sobre el CRA de la UE</t>
  </si>
  <si>
    <t>Las referencias corresponden al Reglamento (UE) 2024/2847.</t>
  </si>
  <si>
    <t>Sobre DORA</t>
  </si>
  <si>
    <t>Las referencias corresponden al Reglamento (UE) 2022/2554 y a los Reglamentos Delegados de la Comisión 2024/1773 (política de terceros), 2024/1774 (gestión de riesgos de TIC) y 2025/532 (subcontratación).</t>
  </si>
  <si>
    <t>Sobre las BP de ENISA</t>
  </si>
  <si>
    <t>Buenas Prácticas de ENISA para la Ciberseguridad de la Cadena de Suministro, junio de 2023 — cinco áreas de enfoque (3.1 Estratégica; 3.2 Gestión de riesgos de la cadena de suministro; 3.3 Gestión de las relaciones con los proveedores; 3.4 Gestión de vulnerabilidades; 3.5 Calidad de los productos y las prácticas).</t>
  </si>
  <si>
    <t>Sobre el PA de ENISA</t>
  </si>
  <si>
    <t>Panorama de Amenazas de ENISA sobre Ataques a la Cadena de Suministro, julio de 2021 — taxonomía de los ataques a la cadena de suministro, incidentes destacados, recomendaciones.</t>
  </si>
  <si>
    <t>Sobre NIST</t>
  </si>
  <si>
    <t>NIST SP 800-161 Rev. 1 — Prácticas de Gestión de Riesgos de la Cadena de Suministro de Ciberseguridad para Sistemas y Organizaciones.</t>
  </si>
  <si>
    <t>Sobre CISA SCRM</t>
  </si>
  <si>
    <t>CISA / Grupo de Trabajo ICT SCRM, Grupo de Trabajo 4 — Plantilla SCRM para Proveedores (abril de 2021).</t>
  </si>
  <si>
    <t>Versión</t>
  </si>
  <si>
    <t>4.0 — Mayo de 2026</t>
  </si>
  <si>
    <t>Estado</t>
  </si>
  <si>
    <t>Borrador 1, versión 4 — para validación de las partes interesadas</t>
  </si>
  <si>
    <t>Cuestionario para Proveedores (63 preguntas)</t>
  </si>
  <si>
    <t>Criticidad de la contratación seleccionada:</t>
  </si>
  <si>
    <t>Media</t>
  </si>
  <si>
    <t>#</t>
  </si>
  <si>
    <t>Capítulo</t>
  </si>
  <si>
    <t>Pregunta</t>
  </si>
  <si>
    <t>Criticidad mín.</t>
  </si>
  <si>
    <t>¿Obligatoria para la criticidad seleccionada?</t>
  </si>
  <si>
    <t>Respuesta</t>
  </si>
  <si>
    <t>Referencia de evidencia</t>
  </si>
  <si>
    <t>Comentarios / responsable del riesgo</t>
  </si>
  <si>
    <t>Cláusula modelo</t>
  </si>
  <si>
    <t>P-01</t>
  </si>
  <si>
    <t>Planificación</t>
  </si>
  <si>
    <t>¿Existe una estrategia aprobada por la dirección que determine qué servicios y productos pueden adquirirse de terceros?</t>
  </si>
  <si>
    <t>Baja</t>
  </si>
  <si>
    <t>MC-01</t>
  </si>
  <si>
    <t>P-02</t>
  </si>
  <si>
    <t>¿Se consideran y documentan las restricciones externas e internas para la contratación (sanciones, proveedores vetados, país de origen, protección de datos, contratos contradictorios)?</t>
  </si>
  <si>
    <t>MC-02</t>
  </si>
  <si>
    <t>P-03</t>
  </si>
  <si>
    <t>¿Ha designado la entidad un oficial de ciberseguridad con un mandato explícito sobre la cadena de suministro?</t>
  </si>
  <si>
    <t>MC-03</t>
  </si>
  <si>
    <t>P-04</t>
  </si>
  <si>
    <t>¿Están asignadas de manera documentada las responsabilidades y competencias para la cadena de suministro (RACI)?</t>
  </si>
  <si>
    <t>P-05</t>
  </si>
  <si>
    <t>¿Se incluye a todas las partes interesadas pertinentes en el proceso de contratación desde una etapa temprana?</t>
  </si>
  <si>
    <t>MC-06</t>
  </si>
  <si>
    <t>P-06</t>
  </si>
  <si>
    <t>¿Se planifica con antelación la integración del producto o servicio adquirido, incluidos los plazos de instalación, capacitación, transición e inicio de uso?</t>
  </si>
  <si>
    <t>MC-04</t>
  </si>
  <si>
    <t>P-07</t>
  </si>
  <si>
    <t>¿Realiza la entidad evaluaciones de riesgo para los servicios y productos recién adquiridos?</t>
  </si>
  <si>
    <t>MC-15</t>
  </si>
  <si>
    <t>P-08</t>
  </si>
  <si>
    <t>¿Existe una política publicada de seguridad de las contrataciones aprobada por la alta dirección?</t>
  </si>
  <si>
    <t>P-09</t>
  </si>
  <si>
    <t>¿Existe un grupo multidisciplinario de gobernanza de las contrataciones (legal, TI/seguridad, compras, negocio)?</t>
  </si>
  <si>
    <t>Alta</t>
  </si>
  <si>
    <t>P-10</t>
  </si>
  <si>
    <t>¿Mantiene la entidad un registro de riesgos de la cadena de suministro que se revisa periódicamente?</t>
  </si>
  <si>
    <t>MC-05</t>
  </si>
  <si>
    <t>S-01</t>
  </si>
  <si>
    <t>Selección</t>
  </si>
  <si>
    <t>¿Puede hacerse cumplir un contrato con el tercero en la jurisdicción desde la que este opera?</t>
  </si>
  <si>
    <t>MC-07</t>
  </si>
  <si>
    <t>S-02</t>
  </si>
  <si>
    <t>¿Otorga el contrato a la entidad (o a su auditor designado o a la autoridad competente) derechos de auditoría sobre el proveedor y sus subencargados?</t>
  </si>
  <si>
    <t>MC-08</t>
  </si>
  <si>
    <t>S-03</t>
  </si>
  <si>
    <t>¿Están ubicadas en lugares seguros las instalaciones del tercero necesarias para el servicio o producto?</t>
  </si>
  <si>
    <t>MC-09</t>
  </si>
  <si>
    <t>S-04</t>
  </si>
  <si>
    <t>¿Opera el tercero un Sistema de Gestión de Seguridad de la Información (SGSI) que cubra el servicio o producto adquirido?</t>
  </si>
  <si>
    <t>MC-11</t>
  </si>
  <si>
    <t>S-05</t>
  </si>
  <si>
    <t>¿Cuenta el tercero con un plan documentado de gestión de incidentes de ciberseguridad, que incluya obligaciones de notificación hacia los clientes?</t>
  </si>
  <si>
    <t>MC-31</t>
  </si>
  <si>
    <t>S-06</t>
  </si>
  <si>
    <t>¿Ha proporcionado el proveedor una Lista de Materiales de Software (SBOM)?</t>
  </si>
  <si>
    <t>MC-10</t>
  </si>
  <si>
    <t>S-07</t>
  </si>
  <si>
    <t>¿Se ha verificado que el servicio o producto adquirido no presenta vulnerabilidades de seguridad conocidas?</t>
  </si>
  <si>
    <t>MC-30</t>
  </si>
  <si>
    <t>S-08</t>
  </si>
  <si>
    <t>¿Sigue el tercero un Ciclo de Vida de Desarrollo Seguro (SDL) y protege la integridad de su entorno de compilación (build pipeline)?</t>
  </si>
  <si>
    <t>MC-12</t>
  </si>
  <si>
    <t>S-09</t>
  </si>
  <si>
    <t>¿Se compromete el tercero a proporcionar actualizaciones de seguridad durante todo el período previsto de uso, con una Política de Divulgación de Vulnerabilidades publicada?</t>
  </si>
  <si>
    <t>MC-13</t>
  </si>
  <si>
    <t>S-10</t>
  </si>
  <si>
    <t>¿Proporciona el tercero portabilidad de los datos para prevenir la dependencia del proveedor (vendor lock-in)?</t>
  </si>
  <si>
    <t>MC-17</t>
  </si>
  <si>
    <t>S-11</t>
  </si>
  <si>
    <t>¿Están validadas, vigentes y dentro del alcance del servicio adquirido las certificaciones de ciberseguridad del tercero?</t>
  </si>
  <si>
    <t>MC-14</t>
  </si>
  <si>
    <t>S-12</t>
  </si>
  <si>
    <t>¿Ha proporcionado el proveedor su propia evaluación de riesgos del producto o servicio en cuestión, incluidos los riesgos residuales aceptados?</t>
  </si>
  <si>
    <t>S-13</t>
  </si>
  <si>
    <t>¿Está el personal del proveedor con acceso a los sistemas o datos de la entidad sujeto a una verificación de seguridad (verificación de antecedentes, referencias) proporcional al rol?</t>
  </si>
  <si>
    <t>MC-16</t>
  </si>
  <si>
    <t>S-14</t>
  </si>
  <si>
    <t>¿Están identificados y controlados contractualmente los subencargados / cuartas partes, con notificación de cambios?</t>
  </si>
  <si>
    <t>MC-18</t>
  </si>
  <si>
    <t>S-15</t>
  </si>
  <si>
    <t>¿Exige el contrato la notificación de los cambios de propiedad, control o ubicación del proveedor?</t>
  </si>
  <si>
    <t>MC-19</t>
  </si>
  <si>
    <t>S-16</t>
  </si>
  <si>
    <t>¿Se incluyen controles mínimos de ciberseguridad en las especificaciones de la licitación y se ponderan en la evaluación?</t>
  </si>
  <si>
    <t>MC-20</t>
  </si>
  <si>
    <t>S-17</t>
  </si>
  <si>
    <t>Para las adquisiciones de hardware, ¿se abastece el proveedor únicamente de fabricantes de equipos originales (OEM) o revendedores licenciados, con controles antifalsificación y embalajes que evidencien cualquier apertura o manipulación?</t>
  </si>
  <si>
    <t>MC-41</t>
  </si>
  <si>
    <t>S-18</t>
  </si>
  <si>
    <t>¿Protege el proveedor la integridad del código, del entorno de compilación y de la distribución de las versiones de software (versiones firmadas, entornos de compilación controlados, ausencia de cambios no autorizados)?</t>
  </si>
  <si>
    <t>O-01</t>
  </si>
  <si>
    <t>Operaciones</t>
  </si>
  <si>
    <t>¿Se reevalúan el riesgo del proveedor y su postura de ciberseguridad al menos una vez al año y ante cambios relevantes?</t>
  </si>
  <si>
    <t>MC-22</t>
  </si>
  <si>
    <t>O-02</t>
  </si>
  <si>
    <t>¿Se comparte información sobre amenazas de ciberseguridad e incidentes entre la entidad y el tercero?</t>
  </si>
  <si>
    <t>MC-24</t>
  </si>
  <si>
    <t>O-03</t>
  </si>
  <si>
    <t>¿Están capacitados los administradores para asegurar la operación segura del servicio o producto adquirido, incluida la configuración relevante para la seguridad?</t>
  </si>
  <si>
    <t>MC-25</t>
  </si>
  <si>
    <t>O-04</t>
  </si>
  <si>
    <t>¿Están capacitados los usuarios finales en los aspectos sensibles para la seguridad del servicio o producto adquirido?</t>
  </si>
  <si>
    <t>O-05</t>
  </si>
  <si>
    <t>¿Está la configuración del servicio o producto adquirido endurecida conforme a una línea base definida y verificada por una persona distinta de la que la configuró?</t>
  </si>
  <si>
    <t>MC-29</t>
  </si>
  <si>
    <t>O-06</t>
  </si>
  <si>
    <t>¿Se realizan respaldos con regularidad, se almacenan de forma independiente del proveedor y pueden restaurarse sin el proveedor?</t>
  </si>
  <si>
    <t>MC-28</t>
  </si>
  <si>
    <t>O-07</t>
  </si>
  <si>
    <t>¿Están claramente asignadas las responsabilidades operativas entre la entidad y el tercero (RACI)?</t>
  </si>
  <si>
    <t>MC-23</t>
  </si>
  <si>
    <t>O-08</t>
  </si>
  <si>
    <t>¿Se da seguimiento a los contratos (y licencias), se reevalúan y se renuevan (o se cancelan formalmente) de manera periódica?</t>
  </si>
  <si>
    <t>O-09</t>
  </si>
  <si>
    <t>¿Se aplican controles de identidad y acceso al personal de terceros (cuentas nominativas, MFA, elevación JIT, revisión periódica, sin acceso privilegiado permanente)?</t>
  </si>
  <si>
    <t>MC-26</t>
  </si>
  <si>
    <t>O-10</t>
  </si>
  <si>
    <t>¿Está el servicio o producto adquirido segmentado a nivel de red del resto del entorno de la entidad, con listas de permitidos explícitas de entrada y salida?</t>
  </si>
  <si>
    <t>MC-27</t>
  </si>
  <si>
    <t>O-11</t>
  </si>
  <si>
    <t>¿Está acordada contractualmente y monitoreada la gestión de parches y actualizaciones de seguridad?</t>
  </si>
  <si>
    <t>O-12</t>
  </si>
  <si>
    <t>¿Existe un Código de Conducta que vincule al proveedor y a sus subcontratistas en materia de seguridad, privacidad y confidencialidad?</t>
  </si>
  <si>
    <t>V-01</t>
  </si>
  <si>
    <t>Gestión de Vulnerabilidades</t>
  </si>
  <si>
    <t>¿Opera el tercero un Equipo de Respuesta a Incidentes de Seguridad de Productos (PSIRT) con un proceso documentado para evaluar, priorizar y remediar las vulnerabilidades reportadas?</t>
  </si>
  <si>
    <t>V-02</t>
  </si>
  <si>
    <t>¿Realiza el tercero un análisis formal de vulnerabilidades y debilidades en cada versión (SAST, DAST, análisis de composición de software, fuzzing)?</t>
  </si>
  <si>
    <t>V-03</t>
  </si>
  <si>
    <t>¿Realiza el tercero un análisis de causa raíz de las vulnerabilidades divulgadas e incorpora las lecciones aprendidas en su SDL, sus herramientas y su capacitación?</t>
  </si>
  <si>
    <t>V-04</t>
  </si>
  <si>
    <t>¿Utiliza el tercero un sistema documentado de calificación de vulnerabilidades (p. ej., CVSS) y una política de mantenimiento / aplicación de parches basada en riesgos?</t>
  </si>
  <si>
    <t>V-05</t>
  </si>
  <si>
    <t>¿Cuenta el tercero con un proceso documentado y una cadencia para notificar a la entidad las vulnerabilidades que afecten el producto o servicio adquirido?</t>
  </si>
  <si>
    <t>MC-32</t>
  </si>
  <si>
    <t>V-06</t>
  </si>
  <si>
    <t>¿Mantiene la entidad su propio programa de gestión de vulnerabilidades que cubra el software provisto por los proveedores, con monitoreo continuo basado en SBOM?</t>
  </si>
  <si>
    <t>V-07</t>
  </si>
  <si>
    <t>¿Prueba la entidad los parches antes del despliegue y mantiene procedimientos de reversión / marcha atrás?</t>
  </si>
  <si>
    <t>V-08</t>
  </si>
  <si>
    <t>¿Participa la entidad en la divulgación coordinada de vulnerabilidades (CVD) y en arreglos de intercambio de información (CSIRT, MISP, ISAC sectoriales)?</t>
  </si>
  <si>
    <t>I-01</t>
  </si>
  <si>
    <t>Gestión de Incidentes</t>
  </si>
  <si>
    <t>¿Están predeterminados los canales de comunicación de incidentes con el tercero, incluidas alternativas fuera de banda?</t>
  </si>
  <si>
    <t>MC-33</t>
  </si>
  <si>
    <t>I-02</t>
  </si>
  <si>
    <t>¿Está determinado un tiempo máximo tolerable de falla (RTO) para el servicio o producto adquirido?</t>
  </si>
  <si>
    <t>MC-21</t>
  </si>
  <si>
    <t>I-03</t>
  </si>
  <si>
    <t>¿Está determinado cómo continúan las operaciones sin el uso del servicio o producto adquirido (plan de continuidad del negocio)?</t>
  </si>
  <si>
    <t>MC-34</t>
  </si>
  <si>
    <t>I-04</t>
  </si>
  <si>
    <t>¿Se prueban las operaciones de restauración de respaldos a intervalos regulares?</t>
  </si>
  <si>
    <t>I-05</t>
  </si>
  <si>
    <t>¿Se preparan guías de respuesta conjuntas para la gestión de incidentes con cada proveedor crítico?</t>
  </si>
  <si>
    <t>I-06</t>
  </si>
  <si>
    <t>¿Está definida la notificación contractual de incidentes (con plazos compatibles con NIS2)?</t>
  </si>
  <si>
    <t>I-07</t>
  </si>
  <si>
    <t>¿Forman parte del contrato las obligaciones de reporte de incidentes y las penalidades contractuales / créditos de servicio?</t>
  </si>
  <si>
    <t>MC-35</t>
  </si>
  <si>
    <t>I-08</t>
  </si>
  <si>
    <t>¿Existe una revisión posterior al incidente, conjunta o coordinada con el tercero, con acciones correctivas designadas y plazos?</t>
  </si>
  <si>
    <t>MC-36</t>
  </si>
  <si>
    <t>D-01</t>
  </si>
  <si>
    <t>Desmantelamiento</t>
  </si>
  <si>
    <t>¿Se prepara con antelación un plan de desmantelamiento, que incluya los tiempos, el período de transición y las responsabilidades designadas?</t>
  </si>
  <si>
    <t>MC-40</t>
  </si>
  <si>
    <t>D-02</t>
  </si>
  <si>
    <t>¿Participan todas las partes interesadas pertinentes en el desmantelamiento?</t>
  </si>
  <si>
    <t>D-03</t>
  </si>
  <si>
    <t>¿Se exportan todos los datos que deban archivarse o utilizarse en el futuro antes de perder el acceso?</t>
  </si>
  <si>
    <t>MC-37</t>
  </si>
  <si>
    <t>D-04</t>
  </si>
  <si>
    <t>¿Se eliminan todos los datos confidenciales de los servidores de terceros, con una atestación verificable?</t>
  </si>
  <si>
    <t>MC-39</t>
  </si>
  <si>
    <t>D-05</t>
  </si>
  <si>
    <t>¿Se desactivan todas las instalaciones del producto y todas las cuentas del servicio al finalizar el contrato?</t>
  </si>
  <si>
    <t>D-06</t>
  </si>
  <si>
    <t>¿Se mantienen las obligaciones de confidencialidad / NDA más allá del fin del contrato?</t>
  </si>
  <si>
    <t>MC-38</t>
  </si>
  <si>
    <t>D-07</t>
  </si>
  <si>
    <t>¿Se aborda la sanitización / disposición del hardware al final de su vida útil (cuando se adquiere hardware)?</t>
  </si>
  <si>
    <t>Mapeo de Normas</t>
  </si>
  <si>
    <t>ISO/IEC 27036</t>
  </si>
  <si>
    <t>ISO/IEC 27001:2022</t>
  </si>
  <si>
    <t>NIS2</t>
  </si>
  <si>
    <t>ENISA (BP/PA/GIT)</t>
  </si>
  <si>
    <t>CRA de la UE</t>
  </si>
  <si>
    <t>NIST SP 800-161 / SSDF</t>
  </si>
  <si>
    <t>DORA</t>
  </si>
  <si>
    <t>CIS v8</t>
  </si>
  <si>
    <t>Plantilla SCRM de CISA</t>
  </si>
  <si>
    <t>Cl. 6 (-2)</t>
  </si>
  <si>
    <t>Cl. 5.2</t>
  </si>
  <si>
    <t>Art. 21(2)(d)</t>
  </si>
  <si>
    <t>BP 3.1 — Estratégica</t>
  </si>
  <si>
    <t>—</t>
  </si>
  <si>
    <t>Sec. 2.3</t>
  </si>
  <si>
    <t>P. 2.3</t>
  </si>
  <si>
    <t>Anexo A.5.5</t>
  </si>
  <si>
    <t>Art. 22</t>
  </si>
  <si>
    <t>Caja de herramientas TIC</t>
  </si>
  <si>
    <t>Sec. 3 (FOCI)</t>
  </si>
  <si>
    <t>P. 2.4 / 4.9</t>
  </si>
  <si>
    <t>Cl. 5.3</t>
  </si>
  <si>
    <t>Art. 20</t>
  </si>
  <si>
    <t>BP 3.1</t>
  </si>
  <si>
    <t>RTS 1773 Art. 4</t>
  </si>
  <si>
    <t>Cl. 6.2 (-2)</t>
  </si>
  <si>
    <t>Cl. 5.1, 5.3</t>
  </si>
  <si>
    <t>Sec. 2.3.3</t>
  </si>
  <si>
    <t>Cl. 5 (-1)</t>
  </si>
  <si>
    <t>RTS 1773</t>
  </si>
  <si>
    <t>Cl. 7 (-2)</t>
  </si>
  <si>
    <t>BP 3.3</t>
  </si>
  <si>
    <t>Ciclo de vida</t>
  </si>
  <si>
    <t>Cl. 6.1.2</t>
  </si>
  <si>
    <t>Art. 21(1)</t>
  </si>
  <si>
    <t>BP 3.2</t>
  </si>
  <si>
    <t>Apénd. C</t>
  </si>
  <si>
    <t>Art. 21(2)(a)</t>
  </si>
  <si>
    <t>P. 4.3</t>
  </si>
  <si>
    <t>Art. 21(2)(d) / 22</t>
  </si>
  <si>
    <t>BP 3.2 + GIT 2024/2690</t>
  </si>
  <si>
    <t>Cl. 6.3 (-2)</t>
  </si>
  <si>
    <t>Anexo A.5.34</t>
  </si>
  <si>
    <t>Cloud RA</t>
  </si>
  <si>
    <t>Sec. 3.4</t>
  </si>
  <si>
    <t>Anexo A.5.20</t>
  </si>
  <si>
    <t>RTS 1773 — auditoría</t>
  </si>
  <si>
    <t>P. 4.17 / 7.9</t>
  </si>
  <si>
    <t>Anexo A.7</t>
  </si>
  <si>
    <t>P. 5.1-5.7</t>
  </si>
  <si>
    <t>Norma completa</t>
  </si>
  <si>
    <t>Art. 21(2)</t>
  </si>
  <si>
    <t>BP 3.5 + EUCS/EUCC</t>
  </si>
  <si>
    <t>P. 4.1 / 4.2</t>
  </si>
  <si>
    <t>Anexo A.5.24-5.27</t>
  </si>
  <si>
    <t>Art. 21(2)(b)</t>
  </si>
  <si>
    <t>RTS 1774</t>
  </si>
  <si>
    <t>Control 17</t>
  </si>
  <si>
    <t>P. 4.25</t>
  </si>
  <si>
    <t>Anexo A.8.8</t>
  </si>
  <si>
    <t>Art. 21(3)</t>
  </si>
  <si>
    <t>BP 3.4</t>
  </si>
  <si>
    <t>Anexo I, Parte II</t>
  </si>
  <si>
    <t>Sec. 2.5</t>
  </si>
  <si>
    <t>Control 2</t>
  </si>
  <si>
    <t>P. 2.5</t>
  </si>
  <si>
    <t>Art. 21(2)(e)</t>
  </si>
  <si>
    <t>Art. 13</t>
  </si>
  <si>
    <t>SSDF</t>
  </si>
  <si>
    <t>Control 7</t>
  </si>
  <si>
    <t>P. 4.14 / 4.22</t>
  </si>
  <si>
    <t>Anexo A.8.25-8.28</t>
  </si>
  <si>
    <t>BP 3.5</t>
  </si>
  <si>
    <t>Anexo I</t>
  </si>
  <si>
    <t>P. 3.6 / 3.7 / 3.10 / 3.13</t>
  </si>
  <si>
    <t>Art. 13-14</t>
  </si>
  <si>
    <t>P. 3.16</t>
  </si>
  <si>
    <t>GIT 2024/2690 + Cloud RA</t>
  </si>
  <si>
    <t>EUCC / EUCS</t>
  </si>
  <si>
    <t>Title CC schemes</t>
  </si>
  <si>
    <t>Cl. 6 (-3)</t>
  </si>
  <si>
    <t>Diseño basado en riesgos</t>
  </si>
  <si>
    <t>Anexo A.6</t>
  </si>
  <si>
    <t>Personal</t>
  </si>
  <si>
    <t>P. 6.1-6.6</t>
  </si>
  <si>
    <t>Art. 21(2)(d)/22</t>
  </si>
  <si>
    <t>Empresa extendida</t>
  </si>
  <si>
    <t>RTS 532</t>
  </si>
  <si>
    <t>P. 2.10</t>
  </si>
  <si>
    <t>Procedencia</t>
  </si>
  <si>
    <t>P. 2.6 / 2.7 / 5.10</t>
  </si>
  <si>
    <t>Anexo A.8.28-8.31</t>
  </si>
  <si>
    <t>SSDF — PS</t>
  </si>
  <si>
    <t>Control 16</t>
  </si>
  <si>
    <t>P. 3.6 / 3.7 / 3.13</t>
  </si>
  <si>
    <t>Cl. 8 (-2)</t>
  </si>
  <si>
    <t>Art. 29</t>
  </si>
  <si>
    <t>Anexo A.6.3</t>
  </si>
  <si>
    <t>Control 14</t>
  </si>
  <si>
    <t>P. 4.16</t>
  </si>
  <si>
    <t>Art. 21(2)(g)</t>
  </si>
  <si>
    <t>Anexo A.8.9</t>
  </si>
  <si>
    <t>CM</t>
  </si>
  <si>
    <t>Control 4</t>
  </si>
  <si>
    <t>P. 3.15 / 4.19</t>
  </si>
  <si>
    <t>Art. 21(2)(c)</t>
  </si>
  <si>
    <t>Control 11</t>
  </si>
  <si>
    <t>P. 4.15</t>
  </si>
  <si>
    <t>Anexo A.5.15-5.18</t>
  </si>
  <si>
    <t>Art. 21(2)(i)</t>
  </si>
  <si>
    <t>GIT 2024/2690</t>
  </si>
  <si>
    <t>Controles 5, 6</t>
  </si>
  <si>
    <t>Anexo A.8.20-8.22</t>
  </si>
  <si>
    <t>800-207</t>
  </si>
  <si>
    <t>Control 12</t>
  </si>
  <si>
    <t>P. 4.19</t>
  </si>
  <si>
    <t>P. 4.23</t>
  </si>
  <si>
    <t>Anexo A.5</t>
  </si>
  <si>
    <t>P. 6.13</t>
  </si>
  <si>
    <t>SSDF — RV</t>
  </si>
  <si>
    <t>SSDF — PW</t>
  </si>
  <si>
    <t>P. 3.14</t>
  </si>
  <si>
    <t>P. 3.17</t>
  </si>
  <si>
    <t>SP 800-40</t>
  </si>
  <si>
    <t>P. 3.16.1 / 4.14</t>
  </si>
  <si>
    <t>Art. 23</t>
  </si>
  <si>
    <t>Art. 14</t>
  </si>
  <si>
    <t>P. 4.21 / 4.25</t>
  </si>
  <si>
    <t>Anexo A.8.32</t>
  </si>
  <si>
    <t>Art. 12</t>
  </si>
  <si>
    <t>BP 3.3 + 3.4</t>
  </si>
  <si>
    <t>Art. 28</t>
  </si>
  <si>
    <t>P. 8.3 / 8.6 / 8.7</t>
  </si>
  <si>
    <t>P. 4.26</t>
  </si>
  <si>
    <t>Cl. 9 (-2)</t>
  </si>
  <si>
    <t>800-88</t>
  </si>
  <si>
    <t>Anexo A.5.18</t>
  </si>
  <si>
    <t>P. 6.6</t>
  </si>
  <si>
    <t>Anexo A.6.6</t>
  </si>
  <si>
    <t>Anexo A.7.14</t>
  </si>
  <si>
    <t>P. 7.11</t>
  </si>
  <si>
    <t>Cláusulas Modelo</t>
  </si>
  <si>
    <t>Cláusulas contractuales listas para copiar y pegar, redactadas en lenguaje claro. Los valores entre corchetes son marcadores de posición que deben adaptarse a cada contratación.</t>
  </si>
  <si>
    <t>Ref.</t>
  </si>
  <si>
    <t>Título de la cláusula</t>
  </si>
  <si>
    <t>Utilizada por las recomendaciones</t>
  </si>
  <si>
    <t>Texto de la cláusula</t>
  </si>
  <si>
    <t>Alcance de la tercerización</t>
  </si>
  <si>
    <t>El Proveedor reconoce que las categorías de datos y actividades enumeradas en el Anexo [X] (Actividades Restringidas) no serán procesadas, almacenadas ni realizadas bajo este contrato. El Proveedor notificará a la Entidad por escrito cualquier desviación y obtendrá el consentimiento previo por escrito de la Entidad antes de cualquier desviación.</t>
  </si>
  <si>
    <t>Proveedores vetados y sanciones</t>
  </si>
  <si>
    <t>El Proveedor declara y garantiza que, al momento de la firma del contrato, ni él ni ninguno de sus subencargados figura en ninguna lista de sanciones aplicable a la Entidad, ni en la lista de proveedores vetados de la Entidad establecida en el Anexo [X], ni tiene prohibido por ley suministrar los servicios. El Proveedor notificará a la Entidad dentro de los cinco (5) días hábiles siguientes a tener conocimiento de cualquier cambio.</t>
  </si>
  <si>
    <t>Roles y responsabilidades</t>
  </si>
  <si>
    <t>P-03, P-04</t>
  </si>
  <si>
    <t>Cada Parte designará, por escrito, un Punto de Contacto Operativo y un Punto de Contacto de Seguridad para el contrato. Los cambios en cualquiera de las designaciones se comunicarán dentro de los cinco (5) días hábiles. El Punto de Contacto de Seguridad del Proveedor estará facultado para tomar decisiones en nombre del Proveedor en caso de un Incidente de Seguridad.</t>
  </si>
  <si>
    <t>Cumplimiento de la política de seguridad de las contrataciones de la Entidad</t>
  </si>
  <si>
    <t>P-06, P-08</t>
  </si>
  <si>
    <t>El Proveedor cumplirá la Política de Seguridad de las Contrataciones de la Entidad (Anexo [X]) y las Prácticas Estandarizadas de Contratación Segura y Directrices de Ciberseguridad para la Cadena de Suministro vigentes a la fecha de la firma.</t>
  </si>
  <si>
    <t>Cooperación en la gestión de riesgos</t>
  </si>
  <si>
    <t>El Proveedor cooperará razonablemente con la Entidad en el mantenimiento del registro de riesgos de proveedores de la Entidad, incluyendo la provisión de la información solicitada en el Cuestionario para Proveedores (Anexo [X]) a la firma del contrato, en cada cambio relevante del perfil de riesgo y al menos una vez al año.</t>
  </si>
  <si>
    <t>Gobernanza multidisciplinaria</t>
  </si>
  <si>
    <t>P-05, P-09, D-02</t>
  </si>
  <si>
    <t>Las Partes celebrarán una revisión de gobernanza al menos una vez por trimestre, con la asistencia de representantes de compras, legal, seguridad y el responsable operativo de cada lado. La agenda cubrirá, como mínimo, el desempeño frente a los SLA, los incidentes de seguridad, los cambios de subencargados y los puntos de riesgo pendientes.</t>
  </si>
  <si>
    <t>Ley aplicable y foro</t>
  </si>
  <si>
    <t>Este contrato se rige por la ley de [Jurisdicción], con jurisdicción exclusiva otorgada a los tribunales de [Foro]. El Proveedor mantendrá una entidad contratante establecida en [Región] con activos suficientes para responder por las obligaciones derivadas de este contrato.</t>
  </si>
  <si>
    <t>Derechos de auditoría</t>
  </si>
  <si>
    <t>La Entidad, su auditor externo designado o su autoridad competente tendrán derecho a auditar el desempeño del Proveedor bajo este contrato con un preaviso razonable (típicamente treinta (30) días, reducido en caso de un Incidente de Seguridad). El Proveedor proporcionará sin cargo los informes estándar de auditoría de terceros (p. ej., informes de seguimiento ISO/IEC 27001, SOC 2 Tipo II). Los derechos de auditoría se extenderán a los subencargados a través del Proveedor.</t>
  </si>
  <si>
    <t>Ubicación de las instalaciones y los datos</t>
  </si>
  <si>
    <t>El Proveedor divulgará las ubicaciones primarias y de recuperación ante desastres de las instalaciones utilizadas para prestar los servicios, y notificará a la Entidad con antelación cualquier cambio. El Proveedor no transferirá datos de la Entidad fuera de las ubicaciones enumeradas en el Anexo [X] sin el consentimiento previo por escrito de la Entidad.</t>
  </si>
  <si>
    <t>Lista de Materiales de Software (SBOM)</t>
  </si>
  <si>
    <t>El Proveedor entregará un SBOM en formato CycloneDX o SPDX en la entrega y en cada versión mayor del software del Proveedor, cubriendo el código propio del Proveedor y todos los componentes de terceros y de código abierto incluidos, con una profundidad consistente con los Elementos Mínimos de SBOM de NTIA / CISA.</t>
  </si>
  <si>
    <t>Sistema de Gestión de Seguridad de la Información</t>
  </si>
  <si>
    <t>El Proveedor mantendrá un SGSI certificado ISO/IEC 27001 (o un aseguramiento equivalente aceptable para la Entidad) que cubra los servicios prestados bajo este contrato durante toda su vigencia. El Proveedor proporcionará, a solicitud, una copia del certificado, la Declaración de Aplicabilidad y el informe más reciente de la auditoría de seguimiento.</t>
  </si>
  <si>
    <t>Ciclo de Vida de Desarrollo Seguro</t>
  </si>
  <si>
    <t>S-08, S-18, V-02, V-03</t>
  </si>
  <si>
    <t>Cuando el Proveedor desarrolle software utilizado para prestar los servicios, el Proveedor mantendrá y operará un Ciclo de Vida de Desarrollo Seguro documentado, alineado con NIST SP 800-218 (SSDF) o ISO/IEC 27034, que incluya estándares de codificación segura, revisión por pares, modelado de amenazas, pruebas de seguridad (SAST, DAST y análisis de composición de software), firma de código de las versiones, entornos de compilación controlados y auditados, y capacitación en seguridad de los desarrolladores.</t>
  </si>
  <si>
    <t>Actualizaciones de seguridad y Política de Divulgación de Vulnerabilidades</t>
  </si>
  <si>
    <t>S-09, V-01</t>
  </si>
  <si>
    <t>El Proveedor proporcionará actualizaciones de seguridad durante todo el período previsto de uso del producto / servicio. El Proveedor mantendrá una Política de Divulgación de Vulnerabilidades pública con un punto de contacto designado (security.txt o equivalente), un plazo de acuse de recibo no mayor de cinco (5) días hábiles y un proceso documentado de triaje, mitigación y divulgación coordinada alineado con ISO/IEC 29147 y 30111.</t>
  </si>
  <si>
    <t>Validación de certificaciones</t>
  </si>
  <si>
    <t>Las certificaciones presentadas por el Proveedor deberán ser emitidas por un organismo acreditado, estar vigentes a la fecha de presentación y cubrir el alcance de los servicios prestados. El Proveedor notificará a la Entidad dentro de los diez (10) días hábiles cualquier suspensión o retiro de un certificado.</t>
  </si>
  <si>
    <t>Evaluaciones de riesgo</t>
  </si>
  <si>
    <t>P-07, S-12</t>
  </si>
  <si>
    <t>El Proveedor entregará una evaluación de riesgos resumida de los servicios / del producto a la firma del contrato y en cada versión mayor, indicando los riesgos residuales aceptados por el Proveedor y cualquier control compensatorio esperado de la Entidad.</t>
  </si>
  <si>
    <t>Seguridad del personal</t>
  </si>
  <si>
    <t>El Proveedor asegurará que el personal con acceso a los sistemas o datos de la Entidad esté sujeto a verificación de identidad, verificación del historial laboral y compromiso de confidencialidad. Para los roles privilegiados y críticos aplicarán verificaciones de antecedentes penales (donde esté legalmente permitido), referencias y verificaciones periódicas. Los procesos de incorporación y desvinculación estarán documentados y cubrirán el aprovisionamiento / la revocación de accesos, la entrega y la recuperación de activos.</t>
  </si>
  <si>
    <t>Portabilidad de datos y formato de salida</t>
  </si>
  <si>
    <t>Todos los datos de la Entidad almacenados o procesados bajo este contrato permanecerán exportables en un formato no propietario y legible por máquina, utilizable con software estándar que no dependa del Proveedor. A solicitud, y a la terminación, el Proveedor producirá una exportación completa dentro de [N] días, en el formato establecido en el Anexo [X].</t>
  </si>
  <si>
    <t>Subencargados</t>
  </si>
  <si>
    <t>El Proveedor mantendrá una lista actualizada de los subencargados utilizados para prestar los servicios y no contratará un nuevo subencargado sin dar a la Entidad un preaviso de al menos treinta (30) días. La Entidad podrá objetar un nuevo subencargado por motivos razonables; a falta de acuerdo, la Entidad podrá terminar los servicios afectados sin penalidad.</t>
  </si>
  <si>
    <t>Cambio de control / ubicación</t>
  </si>
  <si>
    <t>El Proveedor notificará a la Entidad cualquier cambio de control, cambio del país de constitución, cambio del país de operación o cambio del país de almacenamiento de los datos, con al menos treinta (30) días de antelación al cambio. La Entidad podrá terminar el contrato sin penalidad si el cambio aumenta sustancialmente el perfil de riesgo.</t>
  </si>
  <si>
    <t>Controles mínimos de ciberseguridad en la licitación</t>
  </si>
  <si>
    <t>[Texto de licitación] Los oferentes deberán demostrar el cumplimiento de las Prácticas Estandarizadas de Contratación Segura y Directrices de Ciberseguridad para la Cadena de Suministro, incluida evidencia de un proceso de SBOM, una VDP publicada, un SGSI, un SDL y las cláusulas modelo establecidas en el Anexo [X]. El incumplimiento de los puntos obligatorios descalifica la oferta.</t>
  </si>
  <si>
    <t>KPI de seguridad del SLA</t>
  </si>
  <si>
    <t>El Proveedor se compromete a: acusar recibo de un Incidente de Seguridad dentro de [N] horas tras la detección; mitigar las vulnerabilidades críticas dentro de [N] días tras la divulgación pública; alcanzar una disponibilidad del [N] % por trimestre; y entregar un informe trimestral de seguridad con [contenido definido]. Los créditos de servicio aplican conforme al Anexo [X].</t>
  </si>
  <si>
    <t>Reevaluación anual</t>
  </si>
  <si>
    <t>O-01, O-08</t>
  </si>
  <si>
    <t>El Proveedor completará, al menos una vez al año y a solicitud razonable de la Entidad, el Cuestionario para Proveedores (Anexo [X]) y proporcionará evidencia actualizada que respalde sus respuestas.</t>
  </si>
  <si>
    <t>Gestión de la relación</t>
  </si>
  <si>
    <t>Las Partes celebrarán revisiones operativas al menos trimestralmente y revisiones a nivel gerencial al menos una vez al año, con una agenda permanente que cubra los temas de seguridad.</t>
  </si>
  <si>
    <t>Intercambio de información</t>
  </si>
  <si>
    <t>O-02, V-08</t>
  </si>
  <si>
    <t>Las Partes compartirán, con carácter confidencial, indicadores de compromiso, información sobre vulnerabilidades que afecten los servicios e inteligencia táctica de amenazas pertinente a la relación, a través de los canales establecidos en el Anexo [X].</t>
  </si>
  <si>
    <t>Capacitación</t>
  </si>
  <si>
    <t>O-03, O-04, O-12</t>
  </si>
  <si>
    <t>El Proveedor proporcionará material de capacitación para los administradores y usuarios finales de los servicios sin cargo adicional, y actualizará dicho material en cada versión mayor.</t>
  </si>
  <si>
    <t>Identidad y acceso del personal del proveedor</t>
  </si>
  <si>
    <t>O-09, D-05</t>
  </si>
  <si>
    <t>El acceso del personal del Proveedor a los sistemas de la Entidad utilizará cuentas nominativas, autenticación multifactor y elevación just-in-time para las acciones privilegiadas cuando sea técnicamente factible, y quedará registrado. No se permite el acceso privilegiado permanente. Los accesos se revisarán al menos trimestralmente.</t>
  </si>
  <si>
    <t>Segmentación de red</t>
  </si>
  <si>
    <t>Los servicios se desplegarán en un segmento de red dedicado con listas de permitidos explícitas de entrada y salida. Toda conectividad persistente del Proveedor hacia el entorno de la Entidad estará en listas de permitidos a nivel de host y puerto.</t>
  </si>
  <si>
    <t>Respaldos independientes</t>
  </si>
  <si>
    <t>O-06, I-04</t>
  </si>
  <si>
    <t>La Entidad tendrá derecho a mantener respaldos de los datos de la Entidad fuera del entorno del Proveedor, en los formatos especificados en el Anexo [X]. El Proveedor no obstaculizará esta práctica y proporcionará los datos en el formato de exportación acordado a demanda.</t>
  </si>
  <si>
    <t>Gestión de parches y actualizaciones</t>
  </si>
  <si>
    <t>S-07, O-11, V-04, V-06, V-07</t>
  </si>
  <si>
    <t>El Proveedor proporcionará actualizaciones de seguridad durante todo el período previsto de uso, publicará parches para las vulnerabilidades críticas dentro de [N] días tras la divulgación y notificará a la Entidad las actualizaciones disponibles tan pronto como se publiquen. La Entidad aplicará las actualizaciones de seguridad dentro de las ventanas definidas en el Anexo [X].</t>
  </si>
  <si>
    <t>Guías de respuesta conjuntas a incidentes</t>
  </si>
  <si>
    <t>S-05, I-05</t>
  </si>
  <si>
    <t>Las Partes mantendrán una guía de respuesta conjunta a incidentes para los servicios, que identifique los contactos, los canales de comunicación, las rutas de escalamiento y los roles. La guía se probará al menos una vez al año.</t>
  </si>
  <si>
    <t>Notificación de incidentes</t>
  </si>
  <si>
    <t>V-05, I-06</t>
  </si>
  <si>
    <t>El Proveedor notificará a la Entidad, sin demora indebida y en todo caso dentro de [N] horas tras la detección, cualquier Incidente de Seguridad que afecte los datos, servicios o sistemas de la Entidad, con actualizaciones a medida que avance la respuesta y un informe final a más tardar treinta (30) días después del cierre.</t>
  </si>
  <si>
    <t>Canales de comunicación</t>
  </si>
  <si>
    <t>El canal primario de comunicación para los Incidentes de Seguridad es [Canal A]; el canal secundario, fuera de banda, es [Canal B]. Cada Parte mantendrá al menos un contacto alternativo localizable fuera del horario laboral.</t>
  </si>
  <si>
    <t>Continuidad / indisponibilidad del proveedor</t>
  </si>
  <si>
    <t>El Proveedor cooperará con la Entidad en el mantenimiento de un Plan de Salida (Anexo [X]) que cubra los casos de insolvencia del proveedor, disrupción regulatoria o indisponibilidad prolongada. Para los servicios críticos podrá exigirse el depósito en garantía (escrow) del código fuente o de los datos.</t>
  </si>
  <si>
    <t>Créditos de servicio y penalidades</t>
  </si>
  <si>
    <t>El incumplimiento de los SLA del Anexo [X] dará lugar a créditos de servicio calculados de la siguiente manera [...]. El incumplimiento reiterado o sustancial constituirá causal de terminación a opción de la Entidad, además de cualquier indemnización por daños.</t>
  </si>
  <si>
    <t>Revisión posterior al incidente</t>
  </si>
  <si>
    <t>Dentro de los treinta (30) días siguientes al cierre de un Incidente de Seguridad mayor, las Partes celebrarán una revisión conjunta posterior al incidente que cubra la cronología, la causa raíz y las acciones correctivas de cada lado, con responsables designados y fechas objetivo.</t>
  </si>
  <si>
    <t>Extracción de datos a la salida</t>
  </si>
  <si>
    <t>Al recibir el aviso de terminación, el Proveedor producirá una exportación completa de los datos de la Entidad en el formato establecido en el Anexo [X] dentro de [N] días, y brindará asistencia razonable a la Entidad o a un proveedor sucesor en la migración.</t>
  </si>
  <si>
    <t>Continuidad del acuerdo de confidencialidad</t>
  </si>
  <si>
    <t>Las obligaciones de confidencialidad bajo este contrato sobrevivirán a la terminación por un período de tres (3) a cinco (5) años, salvo la información que sea o llegue a ser públicamente disponible sin incumplimiento de la Parte receptora.</t>
  </si>
  <si>
    <t>Borrado verificable de datos</t>
  </si>
  <si>
    <t>Dentro de los treinta (30) días siguientes a la terminación, el Proveedor borrará de forma segura todos los datos de la Entidad, incluidos los respaldos, de conformidad con NIST SP 800-88 o equivalente, y proporcionará una atestación escrita que especifique los sistemas, los métodos y las fechas. La Entidad podrá verificar o encargar una verificación independiente.</t>
  </si>
  <si>
    <t>Plan de salida validado</t>
  </si>
  <si>
    <t>Un Plan de Salida (Anexo [X]) se acordará a la firma y se validará conjuntamente al menos cada veinticuatro (24) meses. La validación cubrirá la extracción de datos, la transferencia de conocimientos, la salida de los subencargados y la entrega.</t>
  </si>
  <si>
    <t>Sanitización y disposición del hardware</t>
  </si>
  <si>
    <t>S-17, D-07</t>
  </si>
  <si>
    <t>El hardware adquirido bajo este contrato será sanitizado al final de su vida útil de conformidad con NIST SP 800-88 o equivalente, con un documento de cadena de custodia y un certificado de destrucción entregados a la Entidad. El hardware arrendado no será devuelto al arrendador sin sanitización.</t>
  </si>
  <si>
    <t>Niveles de Riesgo</t>
  </si>
  <si>
    <t>Regla práctica para asignar un nivel de criticidad a una contratación. El nivel determina qué preguntas son obligatorias en el Cuestionario para Proveedores.</t>
  </si>
  <si>
    <t>Nivel</t>
  </si>
  <si>
    <t>Cuándo utilizarlo</t>
  </si>
  <si>
    <t>Ejemplos</t>
  </si>
  <si>
    <t>Implicación</t>
  </si>
  <si>
    <t>Contratación de servicios o productos estándar no críticos, que no procesan datos sensibles y son fáciles de reemplazar.</t>
  </si>
  <si>
    <t>SaaS genérico de productividad de oficina, sitios web estáticos de cara al público, herramientas de soporte de bajo volumen.</t>
  </si>
  <si>
    <t>Aplicar solo las preguntas de criticidad 'Baja'.</t>
  </si>
  <si>
    <t>Contratación de servicios o productos que procesan datos personales, apoyan las operaciones del negocio o cuya indisponibilidad causaría una interrupción relevante.</t>
  </si>
  <si>
    <t>Plataforma de RR. HH., sistema interno de tickets, cargas de trabajo departamentales en la nube, procesador de pagos para flujos no críticos.</t>
  </si>
  <si>
    <t>Aplicar las preguntas de criticidad 'Baja' y 'Media'.</t>
  </si>
  <si>
    <t>Contratación de servicios o productos que apoyan funciones esenciales o críticas, datos clasificados o regulados, o cuya indisponibilidad causaría un daño grave.</t>
  </si>
  <si>
    <t>Sistema bancario central (core), sistema de información hospitalaria, plataformas de seguridad pública, componentes de infraestructura crítica.</t>
  </si>
  <si>
    <t>Aplicar todas las preguntas ('Baja', 'Media' y 'Alta').</t>
  </si>
  <si>
    <t>Resumen de Cumplimiento</t>
  </si>
  <si>
    <t>Calculado automáticamente a partir de la hoja Cuestionario Proveedores.</t>
  </si>
  <si>
    <t>Criticidad seleccionada</t>
  </si>
  <si>
    <t>Total de preguntas</t>
  </si>
  <si>
    <t>Obligatorias para la criticidad seleccionada</t>
  </si>
  <si>
    <t>Obligatorias respondidas Sí</t>
  </si>
  <si>
    <t>Obligatorias respondidas Parcial</t>
  </si>
  <si>
    <t>Obligatorias respondidas No</t>
  </si>
  <si>
    <t>Obligatorias respondidas N/A</t>
  </si>
  <si>
    <t>Obligatorias sin responder</t>
  </si>
  <si>
    <t>Tasa de cumplimiento (Sí / obligatorias excl. N/A)</t>
  </si>
  <si>
    <t>Puntuación con crédito parcial</t>
  </si>
  <si>
    <t>Por capítulo — Preguntas obligatorias</t>
  </si>
  <si>
    <t>Obligatorias</t>
  </si>
  <si>
    <t>Sí</t>
  </si>
  <si>
    <t>Parcial</t>
  </si>
  <si>
    <t>No</t>
  </si>
  <si>
    <t>N/A</t>
  </si>
  <si>
    <t>Cumplimiento</t>
  </si>
  <si>
    <t>Cobertura de los documentos fuente</t>
  </si>
  <si>
    <t>Trazabilidad por pregunta frente a los documentos fuente que la informaron.</t>
  </si>
  <si>
    <t>Fuente(s)</t>
  </si>
  <si>
    <t>Ejemplo del Panorama de Amenazas de ENISA</t>
  </si>
  <si>
    <t>08_Draft + BP ENISA + SCRM 2.3</t>
  </si>
  <si>
    <t>08_Draft + SCRM 2.4 / 4.9</t>
  </si>
  <si>
    <t>08_Draft + BP ENISA</t>
  </si>
  <si>
    <t>08_Draft</t>
  </si>
  <si>
    <t>Verkada (marzo de 2021): credenciales presuntamente encontradas en línea (OSINT) dieron a los atacantes acceso a 150,000 cámaras de clientes. SolarWinds (2020) y Kaseya VSA (julio de 2021) son casos de referencia del patrón de ataque a la cadena de suministro.</t>
  </si>
  <si>
    <t>v2 + BP ENISA</t>
  </si>
  <si>
    <t>v2</t>
  </si>
  <si>
    <t>08_Draft + SCRM</t>
  </si>
  <si>
    <t>Verkada (marzo de 2021): el servidor de producción del proveedor fue comprometido — el problema no fue la ubicación física, sino la falta de segmentación entre instalaciones.</t>
  </si>
  <si>
    <t>08_Draft + SCRM + PA ENISA</t>
  </si>
  <si>
    <t>Mimecast (enero de 2021): los atacantes utilizaron un certificado comprometido del proveedor para autenticarse en los inquilinos (tenants) de Microsoft 365 de los clientes — lo que subraya el valor de una divulgación rápida por parte del proveedor.</t>
  </si>
  <si>
    <t>08_Draft + SCRM + CRA</t>
  </si>
  <si>
    <t>08_Draft + SCRM + ENISA</t>
  </si>
  <si>
    <t>08_Draft + SCRM + PA ENISA + CRA</t>
  </si>
  <si>
    <t>SolarWinds Orion (diciembre de 2020): malware inyectado durante el proceso de compilación del proveedor; alrededor de 18,000 clientes recibieron la actualización comprometida. Codecov (abril de 2021): credenciales robadas de una imagen de Docker se utilizaron para modificar un script bash de cara a los clientes — el mismo patrón de vulneración del entorno de compilación.</t>
  </si>
  <si>
    <t>08_Draft + ENISA + CRA + SCRM</t>
  </si>
  <si>
    <t>08_Draft + ENISA</t>
  </si>
  <si>
    <t>v2 + SCRM</t>
  </si>
  <si>
    <t>SCRM (nueva en v3)</t>
  </si>
  <si>
    <t>SCRM + PA ENISA (nueva en v3)</t>
  </si>
  <si>
    <t>SolarWinds Orion (2020) — código malicioso inyectado en el proceso de compilación del proveedor. Codecov (2021) — script bash modificado utilizando credenciales extraídas de una imagen de Docker. Ambos ataques eludieron los controles del lado del cliente porque se originaron dentro del canal de distribución del proveedor.</t>
  </si>
  <si>
    <t>v2 + PA ENISA</t>
  </si>
  <si>
    <t>Verkada (marzo de 2021) — el acceso privilegiado disponible de forma remota sin controles fuertes permitió el acceso a 150,000 cámaras de clientes.</t>
  </si>
  <si>
    <t>v2 + PA ENISA + SCRM</t>
  </si>
  <si>
    <t>SolarWinds (2020) — las entidades que restringieron la conectividad saliente de Orion limitaron el impacto del implante.</t>
  </si>
  <si>
    <t>BP ENISA + SCRM (nueva en v4)</t>
  </si>
  <si>
    <t>SCRM + NIST SSDF + BP ENISA (nueva en v4)</t>
  </si>
  <si>
    <t>SCRM + BP ENISA (nueva en v4)</t>
  </si>
  <si>
    <t>BP ENISA (nueva en v4)</t>
  </si>
  <si>
    <t>NIS2 + BP ENISA (nueva en v4)</t>
  </si>
  <si>
    <t>Kaseya (julio de 2021) — los clientes de proveedores de servicios gestionados se vieron afectados durante días; las entidades con una alternativa manual para el flujo de trabajo afectado sufrieron menos impacto.</t>
  </si>
  <si>
    <t>v2 + ENISA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</si>
</sst>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charset val="1"/>
    </font>
    <font>
      <b/>
      <sz val="16"/>
      <color rgb="FF0F3D5C"/>
      <name val="Arial"/>
      <family val="2"/>
    </font>
    <font>
      <i/>
      <sz val="11"/>
      <color rgb="FF0F3D5C"/>
      <name val="Arial"/>
      <family val="2"/>
    </font>
    <font>
      <b/>
      <sz val="10"/>
      <name val="Arial"/>
      <family val="2"/>
    </font>
    <font>
      <sz val="10"/>
      <name val="Arial"/>
      <family val="2"/>
    </font>
    <font>
      <b/>
      <sz val="10"/>
      <color rgb="FFFFFFFF"/>
      <name val="Arial"/>
      <family val="2"/>
    </font>
    <font>
      <b/>
      <sz val="11"/>
      <color rgb="FFFFFFFF"/>
      <name val="Arial"/>
      <family val="2"/>
    </font>
  </fonts>
  <fills count="6">
    <fill>
      <patternFill patternType="none"/>
    </fill>
    <fill>
      <patternFill patternType="gray125"/>
    </fill>
    <fill>
      <patternFill patternType="solid">
        <fgColor rgb="FF0F3D5C"/>
        <bgColor rgb="FF333333"/>
      </patternFill>
    </fill>
    <fill>
      <patternFill patternType="solid">
        <fgColor rgb="FF1F6390"/>
        <bgColor rgb="FF008080"/>
      </patternFill>
    </fill>
    <fill>
      <patternFill patternType="solid">
        <fgColor rgb="FFFFFFFF"/>
        <bgColor rgb="FFF5F8FB"/>
      </patternFill>
    </fill>
    <fill>
      <patternFill patternType="solid">
        <fgColor rgb="FFF5F8FB"/>
        <bgColor rgb="FFFFFFFF"/>
      </patternFill>
    </fill>
  </fills>
  <borders count="2">
    <border>
      <left/>
      <right/>
      <top/>
      <bottom/>
      <diagonal/>
    </border>
    <border>
      <left style="thin">
        <color rgb="FFBBBBBB"/>
      </left>
      <right style="thin">
        <color rgb="FFBBBBBB"/>
      </right>
      <top style="thin">
        <color rgb="FFBBBBBB"/>
      </top>
      <bottom style="thin">
        <color rgb="FFBBBBBB"/>
      </bottom>
      <diagonal/>
    </border>
  </borders>
  <cellStyleXfs count="1">
    <xf numFmtId="0" fontId="0" fillId="0" borderId="0"/>
  </cellStyleXfs>
  <cellXfs count="15">
    <xf numFmtId="0" fontId="0" fillId="0" borderId="0" xfId="0"/>
    <xf numFmtId="0" fontId="2" fillId="0" borderId="0" xfId="0" applyFont="1"/>
    <xf numFmtId="0" fontId="1" fillId="0" borderId="0" xfId="0" applyFont="1"/>
    <xf numFmtId="0" fontId="3" fillId="0" borderId="0" xfId="0" applyFont="1"/>
    <xf numFmtId="0" fontId="4" fillId="0" borderId="0" xfId="0" applyFont="1" applyAlignment="1">
      <alignment vertical="top" wrapText="1"/>
    </xf>
    <xf numFmtId="0" fontId="5" fillId="2" borderId="0" xfId="0" applyFont="1" applyFill="1" applyAlignment="1">
      <alignment horizontal="center" vertical="center" wrapText="1"/>
    </xf>
    <xf numFmtId="0" fontId="6" fillId="3" borderId="1" xfId="0" applyFont="1" applyFill="1" applyBorder="1" applyAlignment="1">
      <alignment horizontal="center" vertical="center" wrapText="1"/>
    </xf>
    <xf numFmtId="0" fontId="4" fillId="4" borderId="1" xfId="0" applyFont="1" applyFill="1" applyBorder="1" applyAlignment="1">
      <alignment vertical="top" wrapText="1"/>
    </xf>
    <xf numFmtId="0" fontId="4" fillId="5" borderId="1" xfId="0" applyFont="1" applyFill="1" applyBorder="1" applyAlignment="1">
      <alignment vertical="top" wrapText="1"/>
    </xf>
    <xf numFmtId="0" fontId="4" fillId="0" borderId="0" xfId="0" applyFont="1" applyAlignment="1">
      <alignment horizontal="left" vertical="top" wrapText="1"/>
    </xf>
    <xf numFmtId="164" fontId="4" fillId="0" borderId="0" xfId="0" applyNumberFormat="1" applyFont="1" applyAlignment="1">
      <alignment horizontal="left" vertical="top" wrapText="1"/>
    </xf>
    <xf numFmtId="164" fontId="4" fillId="4" borderId="1" xfId="0" applyNumberFormat="1" applyFont="1" applyFill="1" applyBorder="1" applyAlignment="1">
      <alignment vertical="top" wrapText="1"/>
    </xf>
    <xf numFmtId="164" fontId="4" fillId="5" borderId="1" xfId="0" applyNumberFormat="1" applyFont="1" applyFill="1" applyBorder="1" applyAlignment="1">
      <alignment vertical="top" wrapText="1"/>
    </xf>
    <xf numFmtId="0" fontId="1" fillId="0" borderId="0" xfId="0" applyFont="1"/>
    <xf numFmtId="0" fontId="2" fillId="0" borderId="0" xfId="0" applyFont="1"/>
  </cellXfs>
  <cellStyles count="1">
    <cellStyle name="Normal" xfId="0" builtinId="0"/>
  </cellStyles>
  <dxfs count="5">
    <dxf>
      <fill>
        <patternFill>
          <bgColor rgb="FFD9D9D9"/>
        </patternFill>
      </fill>
    </dxf>
    <dxf>
      <fill>
        <patternFill>
          <bgColor rgb="FFFFC7CE"/>
        </patternFill>
      </fill>
    </dxf>
    <dxf>
      <fill>
        <patternFill>
          <bgColor rgb="FFFFEB9C"/>
        </patternFill>
      </fill>
    </dxf>
    <dxf>
      <fill>
        <patternFill>
          <bgColor rgb="FFC6EFCE"/>
        </patternFill>
      </fill>
    </dxf>
    <dxf>
      <fill>
        <patternFill>
          <bgColor rgb="FFEAF1F7"/>
        </patternFill>
      </fill>
    </dxf>
  </dxf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5F8FB"/>
      <rgbColor rgb="FFEAF1F7"/>
      <rgbColor rgb="FF660066"/>
      <rgbColor rgb="FFFF8080"/>
      <rgbColor rgb="FF1F6390"/>
      <rgbColor rgb="FFD9D9D9"/>
      <rgbColor rgb="FF000080"/>
      <rgbColor rgb="FFFF00FF"/>
      <rgbColor rgb="FFFFFF00"/>
      <rgbColor rgb="FF00FFFF"/>
      <rgbColor rgb="FF800080"/>
      <rgbColor rgb="FF800000"/>
      <rgbColor rgb="FF008080"/>
      <rgbColor rgb="FF0000FF"/>
      <rgbColor rgb="FF00CCFF"/>
      <rgbColor rgb="FFCCFFFF"/>
      <rgbColor rgb="FFC6EFCE"/>
      <rgbColor rgb="FFFFEB9C"/>
      <rgbColor rgb="FF99CCFF"/>
      <rgbColor rgb="FFFF99CC"/>
      <rgbColor rgb="FFCC99FF"/>
      <rgbColor rgb="FFFFC7CE"/>
      <rgbColor rgb="FF3366FF"/>
      <rgbColor rgb="FF33CCCC"/>
      <rgbColor rgb="FF99CC00"/>
      <rgbColor rgb="FFFFCC00"/>
      <rgbColor rgb="FFFF9900"/>
      <rgbColor rgb="FFFF6600"/>
      <rgbColor rgb="FF666699"/>
      <rgbColor rgb="FF969696"/>
      <rgbColor rgb="FF0F3D5C"/>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C24"/>
  <sheetViews>
    <sheetView showGridLines="0" tabSelected="1" zoomScaleNormal="100" workbookViewId="0">
      <selection activeCell="C27" sqref="C27"/>
    </sheetView>
  </sheetViews>
  <sheetFormatPr defaultColWidth="8.6640625" defaultRowHeight="14.25" x14ac:dyDescent="0.45"/>
  <cols>
    <col min="1" max="1" width="2" customWidth="1"/>
    <col min="2" max="2" width="18" customWidth="1"/>
    <col min="3" max="3" width="110" customWidth="1"/>
  </cols>
  <sheetData>
    <row r="2" spans="2:3" ht="19.5" customHeight="1" x14ac:dyDescent="0.6">
      <c r="B2" s="2" t="s">
        <v>0</v>
      </c>
    </row>
    <row r="3" spans="2:3" ht="15" customHeight="1" x14ac:dyDescent="0.45">
      <c r="B3" s="1" t="s">
        <v>1</v>
      </c>
    </row>
    <row r="5" spans="2:3" ht="15" customHeight="1" x14ac:dyDescent="0.45">
      <c r="B5" s="3"/>
      <c r="C5" s="4"/>
    </row>
    <row r="6" spans="2:3" ht="76.05" customHeight="1" x14ac:dyDescent="0.45">
      <c r="B6" s="3" t="s">
        <v>2</v>
      </c>
      <c r="C6" s="4" t="s">
        <v>3</v>
      </c>
    </row>
    <row r="7" spans="2:3" ht="46.05" customHeight="1" x14ac:dyDescent="0.45">
      <c r="B7" s="3" t="s">
        <v>4</v>
      </c>
      <c r="C7" s="4" t="s">
        <v>5</v>
      </c>
    </row>
    <row r="8" spans="2:3" ht="64.05" customHeight="1" x14ac:dyDescent="0.45">
      <c r="B8" s="3" t="s">
        <v>6</v>
      </c>
      <c r="C8" s="4" t="s">
        <v>7</v>
      </c>
    </row>
    <row r="9" spans="2:3" ht="15" customHeight="1" x14ac:dyDescent="0.45">
      <c r="B9" s="3" t="s">
        <v>8</v>
      </c>
      <c r="C9" s="4"/>
    </row>
    <row r="10" spans="2:3" ht="34.049999999999997" customHeight="1" x14ac:dyDescent="0.45">
      <c r="B10" s="3" t="s">
        <v>9</v>
      </c>
      <c r="C10" s="4" t="s">
        <v>10</v>
      </c>
    </row>
    <row r="11" spans="2:3" ht="31.05" customHeight="1" x14ac:dyDescent="0.45">
      <c r="B11" s="3" t="s">
        <v>11</v>
      </c>
      <c r="C11" s="4" t="s">
        <v>12</v>
      </c>
    </row>
    <row r="12" spans="2:3" ht="27" customHeight="1" x14ac:dyDescent="0.45">
      <c r="B12" s="3" t="s">
        <v>13</v>
      </c>
      <c r="C12" s="4" t="s">
        <v>14</v>
      </c>
    </row>
    <row r="13" spans="2:3" ht="35" customHeight="1" x14ac:dyDescent="0.45">
      <c r="B13" s="3" t="s">
        <v>15</v>
      </c>
      <c r="C13" s="4" t="s">
        <v>16</v>
      </c>
    </row>
    <row r="14" spans="2:3" ht="15" customHeight="1" x14ac:dyDescent="0.45">
      <c r="B14" s="3" t="s">
        <v>17</v>
      </c>
      <c r="C14" s="4" t="s">
        <v>18</v>
      </c>
    </row>
    <row r="15" spans="2:3" ht="15" customHeight="1" x14ac:dyDescent="0.45">
      <c r="B15" s="3" t="s">
        <v>19</v>
      </c>
      <c r="C15" s="4"/>
    </row>
    <row r="16" spans="2:3" ht="21" customHeight="1" x14ac:dyDescent="0.45">
      <c r="B16" s="3" t="s">
        <v>20</v>
      </c>
      <c r="C16" s="4" t="s">
        <v>21</v>
      </c>
    </row>
    <row r="17" spans="2:3" ht="15" customHeight="1" x14ac:dyDescent="0.45">
      <c r="B17" s="3" t="s">
        <v>22</v>
      </c>
      <c r="C17" s="4" t="s">
        <v>23</v>
      </c>
    </row>
    <row r="18" spans="2:3" ht="30" customHeight="1" x14ac:dyDescent="0.45">
      <c r="B18" s="3" t="s">
        <v>24</v>
      </c>
      <c r="C18" s="4" t="s">
        <v>25</v>
      </c>
    </row>
    <row r="19" spans="2:3" ht="50" customHeight="1" x14ac:dyDescent="0.45">
      <c r="B19" s="3" t="s">
        <v>26</v>
      </c>
      <c r="C19" s="4" t="s">
        <v>27</v>
      </c>
    </row>
    <row r="20" spans="2:3" ht="43.05" customHeight="1" x14ac:dyDescent="0.45">
      <c r="B20" s="3" t="s">
        <v>28</v>
      </c>
      <c r="C20" s="4" t="s">
        <v>29</v>
      </c>
    </row>
    <row r="21" spans="2:3" ht="15" customHeight="1" x14ac:dyDescent="0.45">
      <c r="B21" s="3" t="s">
        <v>30</v>
      </c>
      <c r="C21" s="4" t="s">
        <v>31</v>
      </c>
    </row>
    <row r="22" spans="2:3" ht="15" customHeight="1" x14ac:dyDescent="0.45">
      <c r="B22" s="3" t="s">
        <v>32</v>
      </c>
      <c r="C22" s="4" t="s">
        <v>33</v>
      </c>
    </row>
    <row r="23" spans="2:3" ht="15" customHeight="1" x14ac:dyDescent="0.45">
      <c r="B23" s="3" t="s">
        <v>34</v>
      </c>
      <c r="C23" s="4" t="s">
        <v>35</v>
      </c>
    </row>
    <row r="24" spans="2:3" ht="15" customHeight="1" x14ac:dyDescent="0.45">
      <c r="B24" s="3" t="s">
        <v>36</v>
      </c>
      <c r="C24" s="4" t="s">
        <v>37</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67"/>
  <sheetViews>
    <sheetView showGridLines="0" zoomScaleNormal="100" workbookViewId="0">
      <pane xSplit="2" ySplit="4" topLeftCell="C57" activePane="bottomRight" state="frozen"/>
      <selection pane="topRight" activeCell="C1" sqref="C1"/>
      <selection pane="bottomLeft" activeCell="A5" sqref="A5"/>
      <selection pane="bottomRight" activeCell="B2" sqref="B2"/>
    </sheetView>
  </sheetViews>
  <sheetFormatPr defaultColWidth="8.6640625" defaultRowHeight="14.25" x14ac:dyDescent="0.45"/>
  <cols>
    <col min="1" max="1" width="7" customWidth="1"/>
    <col min="2" max="2" width="16" customWidth="1"/>
    <col min="3" max="3" width="65" customWidth="1"/>
    <col min="4" max="4" width="11" customWidth="1"/>
    <col min="5" max="6" width="14" customWidth="1"/>
    <col min="7" max="8" width="22" customWidth="1"/>
    <col min="9" max="9" width="11" customWidth="1"/>
  </cols>
  <sheetData>
    <row r="1" spans="1:9" ht="19.5" customHeight="1" x14ac:dyDescent="0.6">
      <c r="A1" s="13" t="s">
        <v>38</v>
      </c>
      <c r="B1" s="13"/>
      <c r="C1" s="13"/>
      <c r="D1" s="13"/>
      <c r="E1" s="13"/>
      <c r="F1" s="13"/>
      <c r="G1" s="13"/>
      <c r="H1" s="13"/>
      <c r="I1" s="13"/>
    </row>
    <row r="2" spans="1:9" ht="15" customHeight="1" x14ac:dyDescent="0.45">
      <c r="A2" s="3" t="s">
        <v>39</v>
      </c>
      <c r="B2" s="5" t="s">
        <v>53</v>
      </c>
    </row>
    <row r="4" spans="1:9" ht="39" customHeight="1" x14ac:dyDescent="0.45">
      <c r="A4" s="6" t="s">
        <v>41</v>
      </c>
      <c r="B4" s="6" t="s">
        <v>42</v>
      </c>
      <c r="C4" s="6" t="s">
        <v>43</v>
      </c>
      <c r="D4" s="6" t="s">
        <v>44</v>
      </c>
      <c r="E4" s="6" t="s">
        <v>45</v>
      </c>
      <c r="F4" s="6" t="s">
        <v>46</v>
      </c>
      <c r="G4" s="6" t="s">
        <v>47</v>
      </c>
      <c r="H4" s="6" t="s">
        <v>48</v>
      </c>
      <c r="I4" s="6" t="s">
        <v>49</v>
      </c>
    </row>
    <row r="5" spans="1:9" ht="31.05" customHeight="1" x14ac:dyDescent="0.45">
      <c r="A5" s="7" t="s">
        <v>50</v>
      </c>
      <c r="B5" s="7" t="s">
        <v>51</v>
      </c>
      <c r="C5" s="7" t="s">
        <v>52</v>
      </c>
      <c r="D5" s="7" t="s">
        <v>53</v>
      </c>
      <c r="E5" s="7" t="str">
        <f>IF(MATCH($B$2,{"Baja","Media","Alta"},0)&gt;=MATCH(D5,{"Baja","Media","Alta"},0),"Sí","No")</f>
        <v>Sí</v>
      </c>
      <c r="F5" s="7"/>
      <c r="G5" s="7"/>
      <c r="H5" s="7"/>
      <c r="I5" s="7" t="s">
        <v>54</v>
      </c>
    </row>
    <row r="6" spans="1:9" ht="31.05" customHeight="1" x14ac:dyDescent="0.45">
      <c r="A6" s="8" t="s">
        <v>55</v>
      </c>
      <c r="B6" s="8" t="s">
        <v>51</v>
      </c>
      <c r="C6" s="8" t="s">
        <v>56</v>
      </c>
      <c r="D6" s="8" t="s">
        <v>53</v>
      </c>
      <c r="E6" s="8" t="str">
        <f>IF(MATCH($B$2,{"Baja","Media","Alta"},0)&gt;=MATCH(D6,{"Baja","Media","Alta"},0),"Sí","No")</f>
        <v>Sí</v>
      </c>
      <c r="F6" s="8"/>
      <c r="G6" s="8"/>
      <c r="H6" s="8"/>
      <c r="I6" s="8" t="s">
        <v>57</v>
      </c>
    </row>
    <row r="7" spans="1:9" ht="31.05" customHeight="1" x14ac:dyDescent="0.45">
      <c r="A7" s="7" t="s">
        <v>58</v>
      </c>
      <c r="B7" s="7" t="s">
        <v>51</v>
      </c>
      <c r="C7" s="7" t="s">
        <v>59</v>
      </c>
      <c r="D7" s="7" t="s">
        <v>53</v>
      </c>
      <c r="E7" s="7" t="str">
        <f>IF(MATCH($B$2,{"Baja","Media","Alta"},0)&gt;=MATCH(D7,{"Baja","Media","Alta"},0),"Sí","No")</f>
        <v>Sí</v>
      </c>
      <c r="F7" s="7"/>
      <c r="G7" s="7"/>
      <c r="H7" s="7"/>
      <c r="I7" s="7" t="s">
        <v>60</v>
      </c>
    </row>
    <row r="8" spans="1:9" ht="31.05" customHeight="1" x14ac:dyDescent="0.45">
      <c r="A8" s="8" t="s">
        <v>61</v>
      </c>
      <c r="B8" s="8" t="s">
        <v>51</v>
      </c>
      <c r="C8" s="8" t="s">
        <v>62</v>
      </c>
      <c r="D8" s="8" t="s">
        <v>53</v>
      </c>
      <c r="E8" s="8" t="str">
        <f>IF(MATCH($B$2,{"Baja","Media","Alta"},0)&gt;=MATCH(D8,{"Baja","Media","Alta"},0),"Sí","No")</f>
        <v>Sí</v>
      </c>
      <c r="F8" s="8"/>
      <c r="G8" s="8"/>
      <c r="H8" s="8"/>
      <c r="I8" s="8" t="s">
        <v>60</v>
      </c>
    </row>
    <row r="9" spans="1:9" ht="31.05" customHeight="1" x14ac:dyDescent="0.45">
      <c r="A9" s="7" t="s">
        <v>63</v>
      </c>
      <c r="B9" s="7" t="s">
        <v>51</v>
      </c>
      <c r="C9" s="7" t="s">
        <v>64</v>
      </c>
      <c r="D9" s="7" t="s">
        <v>40</v>
      </c>
      <c r="E9" s="7" t="str">
        <f>IF(MATCH($B$2,{"Baja","Media","Alta"},0)&gt;=MATCH(D9,{"Baja","Media","Alta"},0),"Sí","No")</f>
        <v>No</v>
      </c>
      <c r="F9" s="7"/>
      <c r="G9" s="7"/>
      <c r="H9" s="7"/>
      <c r="I9" s="7" t="s">
        <v>65</v>
      </c>
    </row>
    <row r="10" spans="1:9" ht="31.05" customHeight="1" x14ac:dyDescent="0.45">
      <c r="A10" s="8" t="s">
        <v>66</v>
      </c>
      <c r="B10" s="8" t="s">
        <v>51</v>
      </c>
      <c r="C10" s="8" t="s">
        <v>67</v>
      </c>
      <c r="D10" s="8" t="s">
        <v>53</v>
      </c>
      <c r="E10" s="8" t="str">
        <f>IF(MATCH($B$2,{"Baja","Media","Alta"},0)&gt;=MATCH(D10,{"Baja","Media","Alta"},0),"Sí","No")</f>
        <v>Sí</v>
      </c>
      <c r="F10" s="8"/>
      <c r="G10" s="8"/>
      <c r="H10" s="8"/>
      <c r="I10" s="8" t="s">
        <v>68</v>
      </c>
    </row>
    <row r="11" spans="1:9" ht="31.05" customHeight="1" x14ac:dyDescent="0.45">
      <c r="A11" s="7" t="s">
        <v>69</v>
      </c>
      <c r="B11" s="7" t="s">
        <v>51</v>
      </c>
      <c r="C11" s="7" t="s">
        <v>70</v>
      </c>
      <c r="D11" s="7" t="s">
        <v>53</v>
      </c>
      <c r="E11" s="7" t="str">
        <f>IF(MATCH($B$2,{"Baja","Media","Alta"},0)&gt;=MATCH(D11,{"Baja","Media","Alta"},0),"Sí","No")</f>
        <v>Sí</v>
      </c>
      <c r="F11" s="7"/>
      <c r="G11" s="7"/>
      <c r="H11" s="7"/>
      <c r="I11" s="7" t="s">
        <v>71</v>
      </c>
    </row>
    <row r="12" spans="1:9" ht="31.05" customHeight="1" x14ac:dyDescent="0.45">
      <c r="A12" s="8" t="s">
        <v>72</v>
      </c>
      <c r="B12" s="8" t="s">
        <v>51</v>
      </c>
      <c r="C12" s="8" t="s">
        <v>73</v>
      </c>
      <c r="D12" s="8" t="s">
        <v>53</v>
      </c>
      <c r="E12" s="8" t="str">
        <f>IF(MATCH($B$2,{"Baja","Media","Alta"},0)&gt;=MATCH(D12,{"Baja","Media","Alta"},0),"Sí","No")</f>
        <v>Sí</v>
      </c>
      <c r="F12" s="8"/>
      <c r="G12" s="8"/>
      <c r="H12" s="8"/>
      <c r="I12" s="8" t="s">
        <v>68</v>
      </c>
    </row>
    <row r="13" spans="1:9" ht="31.05" customHeight="1" x14ac:dyDescent="0.45">
      <c r="A13" s="7" t="s">
        <v>74</v>
      </c>
      <c r="B13" s="7" t="s">
        <v>51</v>
      </c>
      <c r="C13" s="7" t="s">
        <v>75</v>
      </c>
      <c r="D13" s="7" t="s">
        <v>76</v>
      </c>
      <c r="E13" s="7" t="str">
        <f>IF(MATCH($B$2,{"Baja","Media","Alta"},0)&gt;=MATCH(D13,{"Baja","Media","Alta"},0),"Sí","No")</f>
        <v>No</v>
      </c>
      <c r="F13" s="7"/>
      <c r="G13" s="7"/>
      <c r="H13" s="7"/>
      <c r="I13" s="7" t="s">
        <v>65</v>
      </c>
    </row>
    <row r="14" spans="1:9" ht="31.05" customHeight="1" x14ac:dyDescent="0.45">
      <c r="A14" s="8" t="s">
        <v>77</v>
      </c>
      <c r="B14" s="8" t="s">
        <v>51</v>
      </c>
      <c r="C14" s="8" t="s">
        <v>78</v>
      </c>
      <c r="D14" s="8" t="s">
        <v>40</v>
      </c>
      <c r="E14" s="8" t="str">
        <f>IF(MATCH($B$2,{"Baja","Media","Alta"},0)&gt;=MATCH(D14,{"Baja","Media","Alta"},0),"Sí","No")</f>
        <v>No</v>
      </c>
      <c r="F14" s="8"/>
      <c r="G14" s="8"/>
      <c r="H14" s="8"/>
      <c r="I14" s="8" t="s">
        <v>79</v>
      </c>
    </row>
    <row r="15" spans="1:9" ht="31.05" customHeight="1" x14ac:dyDescent="0.45">
      <c r="A15" s="7" t="s">
        <v>80</v>
      </c>
      <c r="B15" s="7" t="s">
        <v>81</v>
      </c>
      <c r="C15" s="7" t="s">
        <v>82</v>
      </c>
      <c r="D15" s="7" t="s">
        <v>53</v>
      </c>
      <c r="E15" s="7" t="str">
        <f>IF(MATCH($B$2,{"Baja","Media","Alta"},0)&gt;=MATCH(D15,{"Baja","Media","Alta"},0),"Sí","No")</f>
        <v>Sí</v>
      </c>
      <c r="F15" s="7"/>
      <c r="G15" s="7"/>
      <c r="H15" s="7"/>
      <c r="I15" s="7" t="s">
        <v>83</v>
      </c>
    </row>
    <row r="16" spans="1:9" ht="31.05" customHeight="1" x14ac:dyDescent="0.45">
      <c r="A16" s="8" t="s">
        <v>84</v>
      </c>
      <c r="B16" s="8" t="s">
        <v>81</v>
      </c>
      <c r="C16" s="8" t="s">
        <v>85</v>
      </c>
      <c r="D16" s="8" t="s">
        <v>53</v>
      </c>
      <c r="E16" s="8" t="str">
        <f>IF(MATCH($B$2,{"Baja","Media","Alta"},0)&gt;=MATCH(D16,{"Baja","Media","Alta"},0),"Sí","No")</f>
        <v>Sí</v>
      </c>
      <c r="F16" s="8"/>
      <c r="G16" s="8"/>
      <c r="H16" s="8"/>
      <c r="I16" s="8" t="s">
        <v>86</v>
      </c>
    </row>
    <row r="17" spans="1:9" ht="31.05" customHeight="1" x14ac:dyDescent="0.45">
      <c r="A17" s="7" t="s">
        <v>87</v>
      </c>
      <c r="B17" s="7" t="s">
        <v>81</v>
      </c>
      <c r="C17" s="7" t="s">
        <v>88</v>
      </c>
      <c r="D17" s="7" t="s">
        <v>40</v>
      </c>
      <c r="E17" s="7" t="str">
        <f>IF(MATCH($B$2,{"Baja","Media","Alta"},0)&gt;=MATCH(D17,{"Baja","Media","Alta"},0),"Sí","No")</f>
        <v>No</v>
      </c>
      <c r="F17" s="7"/>
      <c r="G17" s="7"/>
      <c r="H17" s="7"/>
      <c r="I17" s="7" t="s">
        <v>89</v>
      </c>
    </row>
    <row r="18" spans="1:9" ht="31.05" customHeight="1" x14ac:dyDescent="0.45">
      <c r="A18" s="8" t="s">
        <v>90</v>
      </c>
      <c r="B18" s="8" t="s">
        <v>81</v>
      </c>
      <c r="C18" s="8" t="s">
        <v>91</v>
      </c>
      <c r="D18" s="8" t="s">
        <v>53</v>
      </c>
      <c r="E18" s="8" t="str">
        <f>IF(MATCH($B$2,{"Baja","Media","Alta"},0)&gt;=MATCH(D18,{"Baja","Media","Alta"},0),"Sí","No")</f>
        <v>Sí</v>
      </c>
      <c r="F18" s="8"/>
      <c r="G18" s="8"/>
      <c r="H18" s="8"/>
      <c r="I18" s="8" t="s">
        <v>92</v>
      </c>
    </row>
    <row r="19" spans="1:9" ht="31.05" customHeight="1" x14ac:dyDescent="0.45">
      <c r="A19" s="7" t="s">
        <v>93</v>
      </c>
      <c r="B19" s="7" t="s">
        <v>81</v>
      </c>
      <c r="C19" s="7" t="s">
        <v>94</v>
      </c>
      <c r="D19" s="7" t="s">
        <v>40</v>
      </c>
      <c r="E19" s="7" t="str">
        <f>IF(MATCH($B$2,{"Baja","Media","Alta"},0)&gt;=MATCH(D19,{"Baja","Media","Alta"},0),"Sí","No")</f>
        <v>No</v>
      </c>
      <c r="F19" s="7"/>
      <c r="G19" s="7"/>
      <c r="H19" s="7"/>
      <c r="I19" s="7" t="s">
        <v>95</v>
      </c>
    </row>
    <row r="20" spans="1:9" ht="31.05" customHeight="1" x14ac:dyDescent="0.45">
      <c r="A20" s="8" t="s">
        <v>96</v>
      </c>
      <c r="B20" s="8" t="s">
        <v>81</v>
      </c>
      <c r="C20" s="8" t="s">
        <v>97</v>
      </c>
      <c r="D20" s="8" t="s">
        <v>53</v>
      </c>
      <c r="E20" s="8" t="str">
        <f>IF(MATCH($B$2,{"Baja","Media","Alta"},0)&gt;=MATCH(D20,{"Baja","Media","Alta"},0),"Sí","No")</f>
        <v>Sí</v>
      </c>
      <c r="F20" s="8"/>
      <c r="G20" s="8"/>
      <c r="H20" s="8"/>
      <c r="I20" s="8" t="s">
        <v>98</v>
      </c>
    </row>
    <row r="21" spans="1:9" ht="31.05" customHeight="1" x14ac:dyDescent="0.45">
      <c r="A21" s="7" t="s">
        <v>99</v>
      </c>
      <c r="B21" s="7" t="s">
        <v>81</v>
      </c>
      <c r="C21" s="7" t="s">
        <v>100</v>
      </c>
      <c r="D21" s="7" t="s">
        <v>53</v>
      </c>
      <c r="E21" s="7" t="str">
        <f>IF(MATCH($B$2,{"Baja","Media","Alta"},0)&gt;=MATCH(D21,{"Baja","Media","Alta"},0),"Sí","No")</f>
        <v>Sí</v>
      </c>
      <c r="F21" s="7"/>
      <c r="G21" s="7"/>
      <c r="H21" s="7"/>
      <c r="I21" s="7" t="s">
        <v>101</v>
      </c>
    </row>
    <row r="22" spans="1:9" ht="31.05" customHeight="1" x14ac:dyDescent="0.45">
      <c r="A22" s="8" t="s">
        <v>102</v>
      </c>
      <c r="B22" s="8" t="s">
        <v>81</v>
      </c>
      <c r="C22" s="8" t="s">
        <v>103</v>
      </c>
      <c r="D22" s="8" t="s">
        <v>53</v>
      </c>
      <c r="E22" s="8" t="str">
        <f>IF(MATCH($B$2,{"Baja","Media","Alta"},0)&gt;=MATCH(D22,{"Baja","Media","Alta"},0),"Sí","No")</f>
        <v>Sí</v>
      </c>
      <c r="F22" s="8"/>
      <c r="G22" s="8"/>
      <c r="H22" s="8"/>
      <c r="I22" s="8" t="s">
        <v>104</v>
      </c>
    </row>
    <row r="23" spans="1:9" ht="31.05" customHeight="1" x14ac:dyDescent="0.45">
      <c r="A23" s="7" t="s">
        <v>105</v>
      </c>
      <c r="B23" s="7" t="s">
        <v>81</v>
      </c>
      <c r="C23" s="7" t="s">
        <v>106</v>
      </c>
      <c r="D23" s="7" t="s">
        <v>53</v>
      </c>
      <c r="E23" s="7" t="str">
        <f>IF(MATCH($B$2,{"Baja","Media","Alta"},0)&gt;=MATCH(D23,{"Baja","Media","Alta"},0),"Sí","No")</f>
        <v>Sí</v>
      </c>
      <c r="F23" s="7"/>
      <c r="G23" s="7"/>
      <c r="H23" s="7"/>
      <c r="I23" s="7" t="s">
        <v>107</v>
      </c>
    </row>
    <row r="24" spans="1:9" ht="31.05" customHeight="1" x14ac:dyDescent="0.45">
      <c r="A24" s="8" t="s">
        <v>108</v>
      </c>
      <c r="B24" s="8" t="s">
        <v>81</v>
      </c>
      <c r="C24" s="8" t="s">
        <v>109</v>
      </c>
      <c r="D24" s="8" t="s">
        <v>53</v>
      </c>
      <c r="E24" s="8" t="str">
        <f>IF(MATCH($B$2,{"Baja","Media","Alta"},0)&gt;=MATCH(D24,{"Baja","Media","Alta"},0),"Sí","No")</f>
        <v>Sí</v>
      </c>
      <c r="F24" s="8"/>
      <c r="G24" s="8"/>
      <c r="H24" s="8"/>
      <c r="I24" s="8" t="s">
        <v>110</v>
      </c>
    </row>
    <row r="25" spans="1:9" ht="31.05" customHeight="1" x14ac:dyDescent="0.45">
      <c r="A25" s="7" t="s">
        <v>111</v>
      </c>
      <c r="B25" s="7" t="s">
        <v>81</v>
      </c>
      <c r="C25" s="7" t="s">
        <v>112</v>
      </c>
      <c r="D25" s="7" t="s">
        <v>53</v>
      </c>
      <c r="E25" s="7" t="str">
        <f>IF(MATCH($B$2,{"Baja","Media","Alta"},0)&gt;=MATCH(D25,{"Baja","Media","Alta"},0),"Sí","No")</f>
        <v>Sí</v>
      </c>
      <c r="F25" s="7"/>
      <c r="G25" s="7"/>
      <c r="H25" s="7"/>
      <c r="I25" s="7" t="s">
        <v>113</v>
      </c>
    </row>
    <row r="26" spans="1:9" ht="31.05" customHeight="1" x14ac:dyDescent="0.45">
      <c r="A26" s="8" t="s">
        <v>114</v>
      </c>
      <c r="B26" s="8" t="s">
        <v>81</v>
      </c>
      <c r="C26" s="8" t="s">
        <v>115</v>
      </c>
      <c r="D26" s="8" t="s">
        <v>40</v>
      </c>
      <c r="E26" s="8" t="str">
        <f>IF(MATCH($B$2,{"Baja","Media","Alta"},0)&gt;=MATCH(D26,{"Baja","Media","Alta"},0),"Sí","No")</f>
        <v>No</v>
      </c>
      <c r="F26" s="8"/>
      <c r="G26" s="8"/>
      <c r="H26" s="8"/>
      <c r="I26" s="8" t="s">
        <v>71</v>
      </c>
    </row>
    <row r="27" spans="1:9" ht="31.05" customHeight="1" x14ac:dyDescent="0.45">
      <c r="A27" s="7" t="s">
        <v>116</v>
      </c>
      <c r="B27" s="7" t="s">
        <v>81</v>
      </c>
      <c r="C27" s="7" t="s">
        <v>117</v>
      </c>
      <c r="D27" s="7" t="s">
        <v>40</v>
      </c>
      <c r="E27" s="7" t="str">
        <f>IF(MATCH($B$2,{"Baja","Media","Alta"},0)&gt;=MATCH(D27,{"Baja","Media","Alta"},0),"Sí","No")</f>
        <v>No</v>
      </c>
      <c r="F27" s="7"/>
      <c r="G27" s="7"/>
      <c r="H27" s="7"/>
      <c r="I27" s="7" t="s">
        <v>118</v>
      </c>
    </row>
    <row r="28" spans="1:9" ht="31.05" customHeight="1" x14ac:dyDescent="0.45">
      <c r="A28" s="8" t="s">
        <v>119</v>
      </c>
      <c r="B28" s="8" t="s">
        <v>81</v>
      </c>
      <c r="C28" s="8" t="s">
        <v>120</v>
      </c>
      <c r="D28" s="8" t="s">
        <v>40</v>
      </c>
      <c r="E28" s="8" t="str">
        <f>IF(MATCH($B$2,{"Baja","Media","Alta"},0)&gt;=MATCH(D28,{"Baja","Media","Alta"},0),"Sí","No")</f>
        <v>No</v>
      </c>
      <c r="F28" s="8"/>
      <c r="G28" s="8"/>
      <c r="H28" s="8"/>
      <c r="I28" s="8" t="s">
        <v>121</v>
      </c>
    </row>
    <row r="29" spans="1:9" ht="31.05" customHeight="1" x14ac:dyDescent="0.45">
      <c r="A29" s="7" t="s">
        <v>122</v>
      </c>
      <c r="B29" s="7" t="s">
        <v>81</v>
      </c>
      <c r="C29" s="7" t="s">
        <v>123</v>
      </c>
      <c r="D29" s="7" t="s">
        <v>40</v>
      </c>
      <c r="E29" s="7" t="str">
        <f>IF(MATCH($B$2,{"Baja","Media","Alta"},0)&gt;=MATCH(D29,{"Baja","Media","Alta"},0),"Sí","No")</f>
        <v>No</v>
      </c>
      <c r="F29" s="7"/>
      <c r="G29" s="7"/>
      <c r="H29" s="7"/>
      <c r="I29" s="7" t="s">
        <v>124</v>
      </c>
    </row>
    <row r="30" spans="1:9" ht="31.05" customHeight="1" x14ac:dyDescent="0.45">
      <c r="A30" s="8" t="s">
        <v>125</v>
      </c>
      <c r="B30" s="8" t="s">
        <v>81</v>
      </c>
      <c r="C30" s="8" t="s">
        <v>126</v>
      </c>
      <c r="D30" s="8" t="s">
        <v>53</v>
      </c>
      <c r="E30" s="8" t="str">
        <f>IF(MATCH($B$2,{"Baja","Media","Alta"},0)&gt;=MATCH(D30,{"Baja","Media","Alta"},0),"Sí","No")</f>
        <v>Sí</v>
      </c>
      <c r="F30" s="8"/>
      <c r="G30" s="8"/>
      <c r="H30" s="8"/>
      <c r="I30" s="8" t="s">
        <v>127</v>
      </c>
    </row>
    <row r="31" spans="1:9" ht="31.05" customHeight="1" x14ac:dyDescent="0.45">
      <c r="A31" s="7" t="s">
        <v>128</v>
      </c>
      <c r="B31" s="7" t="s">
        <v>81</v>
      </c>
      <c r="C31" s="7" t="s">
        <v>129</v>
      </c>
      <c r="D31" s="7" t="s">
        <v>76</v>
      </c>
      <c r="E31" s="7" t="str">
        <f>IF(MATCH($B$2,{"Baja","Media","Alta"},0)&gt;=MATCH(D31,{"Baja","Media","Alta"},0),"Sí","No")</f>
        <v>No</v>
      </c>
      <c r="F31" s="7"/>
      <c r="G31" s="7"/>
      <c r="H31" s="7"/>
      <c r="I31" s="7" t="s">
        <v>130</v>
      </c>
    </row>
    <row r="32" spans="1:9" ht="31.05" customHeight="1" x14ac:dyDescent="0.45">
      <c r="A32" s="8" t="s">
        <v>131</v>
      </c>
      <c r="B32" s="8" t="s">
        <v>81</v>
      </c>
      <c r="C32" s="8" t="s">
        <v>132</v>
      </c>
      <c r="D32" s="8" t="s">
        <v>76</v>
      </c>
      <c r="E32" s="8" t="str">
        <f>IF(MATCH($B$2,{"Baja","Media","Alta"},0)&gt;=MATCH(D32,{"Baja","Media","Alta"},0),"Sí","No")</f>
        <v>No</v>
      </c>
      <c r="F32" s="8"/>
      <c r="G32" s="8"/>
      <c r="H32" s="8"/>
      <c r="I32" s="8" t="s">
        <v>104</v>
      </c>
    </row>
    <row r="33" spans="1:9" ht="31.05" customHeight="1" x14ac:dyDescent="0.45">
      <c r="A33" s="7" t="s">
        <v>133</v>
      </c>
      <c r="B33" s="7" t="s">
        <v>134</v>
      </c>
      <c r="C33" s="7" t="s">
        <v>135</v>
      </c>
      <c r="D33" s="7" t="s">
        <v>40</v>
      </c>
      <c r="E33" s="7" t="str">
        <f>IF(MATCH($B$2,{"Baja","Media","Alta"},0)&gt;=MATCH(D33,{"Baja","Media","Alta"},0),"Sí","No")</f>
        <v>No</v>
      </c>
      <c r="F33" s="7"/>
      <c r="G33" s="7"/>
      <c r="H33" s="7"/>
      <c r="I33" s="7" t="s">
        <v>136</v>
      </c>
    </row>
    <row r="34" spans="1:9" ht="31.05" customHeight="1" x14ac:dyDescent="0.45">
      <c r="A34" s="8" t="s">
        <v>137</v>
      </c>
      <c r="B34" s="8" t="s">
        <v>134</v>
      </c>
      <c r="C34" s="8" t="s">
        <v>138</v>
      </c>
      <c r="D34" s="8" t="s">
        <v>40</v>
      </c>
      <c r="E34" s="8" t="str">
        <f>IF(MATCH($B$2,{"Baja","Media","Alta"},0)&gt;=MATCH(D34,{"Baja","Media","Alta"},0),"Sí","No")</f>
        <v>No</v>
      </c>
      <c r="F34" s="8"/>
      <c r="G34" s="8"/>
      <c r="H34" s="8"/>
      <c r="I34" s="8" t="s">
        <v>139</v>
      </c>
    </row>
    <row r="35" spans="1:9" ht="31.05" customHeight="1" x14ac:dyDescent="0.45">
      <c r="A35" s="7" t="s">
        <v>140</v>
      </c>
      <c r="B35" s="7" t="s">
        <v>134</v>
      </c>
      <c r="C35" s="7" t="s">
        <v>141</v>
      </c>
      <c r="D35" s="7" t="s">
        <v>53</v>
      </c>
      <c r="E35" s="7" t="str">
        <f>IF(MATCH($B$2,{"Baja","Media","Alta"},0)&gt;=MATCH(D35,{"Baja","Media","Alta"},0),"Sí","No")</f>
        <v>Sí</v>
      </c>
      <c r="F35" s="7"/>
      <c r="G35" s="7"/>
      <c r="H35" s="7"/>
      <c r="I35" s="7" t="s">
        <v>142</v>
      </c>
    </row>
    <row r="36" spans="1:9" ht="31.05" customHeight="1" x14ac:dyDescent="0.45">
      <c r="A36" s="8" t="s">
        <v>143</v>
      </c>
      <c r="B36" s="8" t="s">
        <v>134</v>
      </c>
      <c r="C36" s="8" t="s">
        <v>144</v>
      </c>
      <c r="D36" s="8" t="s">
        <v>53</v>
      </c>
      <c r="E36" s="8" t="str">
        <f>IF(MATCH($B$2,{"Baja","Media","Alta"},0)&gt;=MATCH(D36,{"Baja","Media","Alta"},0),"Sí","No")</f>
        <v>Sí</v>
      </c>
      <c r="F36" s="8"/>
      <c r="G36" s="8"/>
      <c r="H36" s="8"/>
      <c r="I36" s="8" t="s">
        <v>142</v>
      </c>
    </row>
    <row r="37" spans="1:9" ht="31.05" customHeight="1" x14ac:dyDescent="0.45">
      <c r="A37" s="7" t="s">
        <v>145</v>
      </c>
      <c r="B37" s="7" t="s">
        <v>134</v>
      </c>
      <c r="C37" s="7" t="s">
        <v>146</v>
      </c>
      <c r="D37" s="7" t="s">
        <v>53</v>
      </c>
      <c r="E37" s="7" t="str">
        <f>IF(MATCH($B$2,{"Baja","Media","Alta"},0)&gt;=MATCH(D37,{"Baja","Media","Alta"},0),"Sí","No")</f>
        <v>Sí</v>
      </c>
      <c r="F37" s="7"/>
      <c r="G37" s="7"/>
      <c r="H37" s="7"/>
      <c r="I37" s="7" t="s">
        <v>147</v>
      </c>
    </row>
    <row r="38" spans="1:9" ht="31.05" customHeight="1" x14ac:dyDescent="0.45">
      <c r="A38" s="8" t="s">
        <v>148</v>
      </c>
      <c r="B38" s="8" t="s">
        <v>134</v>
      </c>
      <c r="C38" s="8" t="s">
        <v>149</v>
      </c>
      <c r="D38" s="8" t="s">
        <v>53</v>
      </c>
      <c r="E38" s="8" t="str">
        <f>IF(MATCH($B$2,{"Baja","Media","Alta"},0)&gt;=MATCH(D38,{"Baja","Media","Alta"},0),"Sí","No")</f>
        <v>Sí</v>
      </c>
      <c r="F38" s="8"/>
      <c r="G38" s="8"/>
      <c r="H38" s="8"/>
      <c r="I38" s="8" t="s">
        <v>150</v>
      </c>
    </row>
    <row r="39" spans="1:9" ht="31.05" customHeight="1" x14ac:dyDescent="0.45">
      <c r="A39" s="7" t="s">
        <v>151</v>
      </c>
      <c r="B39" s="7" t="s">
        <v>134</v>
      </c>
      <c r="C39" s="7" t="s">
        <v>152</v>
      </c>
      <c r="D39" s="7" t="s">
        <v>40</v>
      </c>
      <c r="E39" s="7" t="str">
        <f>IF(MATCH($B$2,{"Baja","Media","Alta"},0)&gt;=MATCH(D39,{"Baja","Media","Alta"},0),"Sí","No")</f>
        <v>No</v>
      </c>
      <c r="F39" s="7"/>
      <c r="G39" s="7"/>
      <c r="H39" s="7"/>
      <c r="I39" s="7" t="s">
        <v>153</v>
      </c>
    </row>
    <row r="40" spans="1:9" ht="31.05" customHeight="1" x14ac:dyDescent="0.45">
      <c r="A40" s="8" t="s">
        <v>154</v>
      </c>
      <c r="B40" s="8" t="s">
        <v>134</v>
      </c>
      <c r="C40" s="8" t="s">
        <v>155</v>
      </c>
      <c r="D40" s="8" t="s">
        <v>40</v>
      </c>
      <c r="E40" s="8" t="str">
        <f>IF(MATCH($B$2,{"Baja","Media","Alta"},0)&gt;=MATCH(D40,{"Baja","Media","Alta"},0),"Sí","No")</f>
        <v>No</v>
      </c>
      <c r="F40" s="8"/>
      <c r="G40" s="8"/>
      <c r="H40" s="8"/>
      <c r="I40" s="8" t="s">
        <v>136</v>
      </c>
    </row>
    <row r="41" spans="1:9" ht="31.05" customHeight="1" x14ac:dyDescent="0.45">
      <c r="A41" s="7" t="s">
        <v>156</v>
      </c>
      <c r="B41" s="7" t="s">
        <v>134</v>
      </c>
      <c r="C41" s="7" t="s">
        <v>157</v>
      </c>
      <c r="D41" s="7" t="s">
        <v>53</v>
      </c>
      <c r="E41" s="7" t="str">
        <f>IF(MATCH($B$2,{"Baja","Media","Alta"},0)&gt;=MATCH(D41,{"Baja","Media","Alta"},0),"Sí","No")</f>
        <v>Sí</v>
      </c>
      <c r="F41" s="7"/>
      <c r="G41" s="7"/>
      <c r="H41" s="7"/>
      <c r="I41" s="7" t="s">
        <v>158</v>
      </c>
    </row>
    <row r="42" spans="1:9" ht="31.05" customHeight="1" x14ac:dyDescent="0.45">
      <c r="A42" s="8" t="s">
        <v>159</v>
      </c>
      <c r="B42" s="8" t="s">
        <v>134</v>
      </c>
      <c r="C42" s="8" t="s">
        <v>160</v>
      </c>
      <c r="D42" s="8" t="s">
        <v>76</v>
      </c>
      <c r="E42" s="8" t="str">
        <f>IF(MATCH($B$2,{"Baja","Media","Alta"},0)&gt;=MATCH(D42,{"Baja","Media","Alta"},0),"Sí","No")</f>
        <v>No</v>
      </c>
      <c r="F42" s="8"/>
      <c r="G42" s="8"/>
      <c r="H42" s="8"/>
      <c r="I42" s="8" t="s">
        <v>161</v>
      </c>
    </row>
    <row r="43" spans="1:9" ht="31.05" customHeight="1" x14ac:dyDescent="0.45">
      <c r="A43" s="7" t="s">
        <v>162</v>
      </c>
      <c r="B43" s="7" t="s">
        <v>134</v>
      </c>
      <c r="C43" s="7" t="s">
        <v>163</v>
      </c>
      <c r="D43" s="7" t="s">
        <v>53</v>
      </c>
      <c r="E43" s="7" t="str">
        <f>IF(MATCH($B$2,{"Baja","Media","Alta"},0)&gt;=MATCH(D43,{"Baja","Media","Alta"},0),"Sí","No")</f>
        <v>Sí</v>
      </c>
      <c r="F43" s="7"/>
      <c r="G43" s="7"/>
      <c r="H43" s="7"/>
      <c r="I43" s="7" t="s">
        <v>101</v>
      </c>
    </row>
    <row r="44" spans="1:9" ht="31.05" customHeight="1" x14ac:dyDescent="0.45">
      <c r="A44" s="8" t="s">
        <v>164</v>
      </c>
      <c r="B44" s="8" t="s">
        <v>134</v>
      </c>
      <c r="C44" s="8" t="s">
        <v>165</v>
      </c>
      <c r="D44" s="8" t="s">
        <v>40</v>
      </c>
      <c r="E44" s="8" t="str">
        <f>IF(MATCH($B$2,{"Baja","Media","Alta"},0)&gt;=MATCH(D44,{"Baja","Media","Alta"},0),"Sí","No")</f>
        <v>No</v>
      </c>
      <c r="F44" s="8"/>
      <c r="G44" s="8"/>
      <c r="H44" s="8"/>
      <c r="I44" s="8" t="s">
        <v>142</v>
      </c>
    </row>
    <row r="45" spans="1:9" ht="31.05" customHeight="1" x14ac:dyDescent="0.45">
      <c r="A45" s="7" t="s">
        <v>166</v>
      </c>
      <c r="B45" s="7" t="s">
        <v>167</v>
      </c>
      <c r="C45" s="7" t="s">
        <v>168</v>
      </c>
      <c r="D45" s="7" t="s">
        <v>53</v>
      </c>
      <c r="E45" s="7" t="str">
        <f>IF(MATCH($B$2,{"Baja","Media","Alta"},0)&gt;=MATCH(D45,{"Baja","Media","Alta"},0),"Sí","No")</f>
        <v>Sí</v>
      </c>
      <c r="F45" s="7"/>
      <c r="G45" s="7"/>
      <c r="H45" s="7"/>
      <c r="I45" s="7" t="s">
        <v>107</v>
      </c>
    </row>
    <row r="46" spans="1:9" ht="31.05" customHeight="1" x14ac:dyDescent="0.45">
      <c r="A46" s="8" t="s">
        <v>169</v>
      </c>
      <c r="B46" s="8" t="s">
        <v>167</v>
      </c>
      <c r="C46" s="8" t="s">
        <v>170</v>
      </c>
      <c r="D46" s="8" t="s">
        <v>40</v>
      </c>
      <c r="E46" s="8" t="str">
        <f>IF(MATCH($B$2,{"Baja","Media","Alta"},0)&gt;=MATCH(D46,{"Baja","Media","Alta"},0),"Sí","No")</f>
        <v>No</v>
      </c>
      <c r="F46" s="8"/>
      <c r="G46" s="8"/>
      <c r="H46" s="8"/>
      <c r="I46" s="8" t="s">
        <v>104</v>
      </c>
    </row>
    <row r="47" spans="1:9" ht="31.05" customHeight="1" x14ac:dyDescent="0.45">
      <c r="A47" s="7" t="s">
        <v>171</v>
      </c>
      <c r="B47" s="7" t="s">
        <v>167</v>
      </c>
      <c r="C47" s="7" t="s">
        <v>172</v>
      </c>
      <c r="D47" s="7" t="s">
        <v>40</v>
      </c>
      <c r="E47" s="7" t="str">
        <f>IF(MATCH($B$2,{"Baja","Media","Alta"},0)&gt;=MATCH(D47,{"Baja","Media","Alta"},0),"Sí","No")</f>
        <v>No</v>
      </c>
      <c r="F47" s="7"/>
      <c r="G47" s="7"/>
      <c r="H47" s="7"/>
      <c r="I47" s="7" t="s">
        <v>104</v>
      </c>
    </row>
    <row r="48" spans="1:9" ht="31.05" customHeight="1" x14ac:dyDescent="0.45">
      <c r="A48" s="8" t="s">
        <v>173</v>
      </c>
      <c r="B48" s="8" t="s">
        <v>167</v>
      </c>
      <c r="C48" s="8" t="s">
        <v>174</v>
      </c>
      <c r="D48" s="8" t="s">
        <v>53</v>
      </c>
      <c r="E48" s="8" t="str">
        <f>IF(MATCH($B$2,{"Baja","Media","Alta"},0)&gt;=MATCH(D48,{"Baja","Media","Alta"},0),"Sí","No")</f>
        <v>Sí</v>
      </c>
      <c r="F48" s="8"/>
      <c r="G48" s="8"/>
      <c r="H48" s="8"/>
      <c r="I48" s="8" t="s">
        <v>101</v>
      </c>
    </row>
    <row r="49" spans="1:9" ht="31.05" customHeight="1" x14ac:dyDescent="0.45">
      <c r="A49" s="7" t="s">
        <v>175</v>
      </c>
      <c r="B49" s="7" t="s">
        <v>167</v>
      </c>
      <c r="C49" s="7" t="s">
        <v>176</v>
      </c>
      <c r="D49" s="7" t="s">
        <v>53</v>
      </c>
      <c r="E49" s="7" t="str">
        <f>IF(MATCH($B$2,{"Baja","Media","Alta"},0)&gt;=MATCH(D49,{"Baja","Media","Alta"},0),"Sí","No")</f>
        <v>Sí</v>
      </c>
      <c r="F49" s="7"/>
      <c r="G49" s="7"/>
      <c r="H49" s="7"/>
      <c r="I49" s="7" t="s">
        <v>177</v>
      </c>
    </row>
    <row r="50" spans="1:9" ht="31.05" customHeight="1" x14ac:dyDescent="0.45">
      <c r="A50" s="8" t="s">
        <v>178</v>
      </c>
      <c r="B50" s="8" t="s">
        <v>167</v>
      </c>
      <c r="C50" s="8" t="s">
        <v>179</v>
      </c>
      <c r="D50" s="8" t="s">
        <v>53</v>
      </c>
      <c r="E50" s="8" t="str">
        <f>IF(MATCH($B$2,{"Baja","Media","Alta"},0)&gt;=MATCH(D50,{"Baja","Media","Alta"},0),"Sí","No")</f>
        <v>Sí</v>
      </c>
      <c r="F50" s="8"/>
      <c r="G50" s="8"/>
      <c r="H50" s="8"/>
      <c r="I50" s="8" t="s">
        <v>101</v>
      </c>
    </row>
    <row r="51" spans="1:9" ht="31.05" customHeight="1" x14ac:dyDescent="0.45">
      <c r="A51" s="7" t="s">
        <v>180</v>
      </c>
      <c r="B51" s="7" t="s">
        <v>167</v>
      </c>
      <c r="C51" s="7" t="s">
        <v>181</v>
      </c>
      <c r="D51" s="7" t="s">
        <v>40</v>
      </c>
      <c r="E51" s="7" t="str">
        <f>IF(MATCH($B$2,{"Baja","Media","Alta"},0)&gt;=MATCH(D51,{"Baja","Media","Alta"},0),"Sí","No")</f>
        <v>No</v>
      </c>
      <c r="F51" s="7"/>
      <c r="G51" s="7"/>
      <c r="H51" s="7"/>
      <c r="I51" s="7" t="s">
        <v>101</v>
      </c>
    </row>
    <row r="52" spans="1:9" ht="31.05" customHeight="1" x14ac:dyDescent="0.45">
      <c r="A52" s="8" t="s">
        <v>182</v>
      </c>
      <c r="B52" s="8" t="s">
        <v>167</v>
      </c>
      <c r="C52" s="8" t="s">
        <v>183</v>
      </c>
      <c r="D52" s="8" t="s">
        <v>76</v>
      </c>
      <c r="E52" s="8" t="str">
        <f>IF(MATCH($B$2,{"Baja","Media","Alta"},0)&gt;=MATCH(D52,{"Baja","Media","Alta"},0),"Sí","No")</f>
        <v>No</v>
      </c>
      <c r="F52" s="8"/>
      <c r="G52" s="8"/>
      <c r="H52" s="8"/>
      <c r="I52" s="8" t="s">
        <v>139</v>
      </c>
    </row>
    <row r="53" spans="1:9" ht="31.05" customHeight="1" x14ac:dyDescent="0.45">
      <c r="A53" s="7" t="s">
        <v>184</v>
      </c>
      <c r="B53" s="7" t="s">
        <v>185</v>
      </c>
      <c r="C53" s="7" t="s">
        <v>186</v>
      </c>
      <c r="D53" s="7" t="s">
        <v>40</v>
      </c>
      <c r="E53" s="7" t="str">
        <f>IF(MATCH($B$2,{"Baja","Media","Alta"},0)&gt;=MATCH(D53,{"Baja","Media","Alta"},0),"Sí","No")</f>
        <v>No</v>
      </c>
      <c r="F53" s="7"/>
      <c r="G53" s="7"/>
      <c r="H53" s="7"/>
      <c r="I53" s="7" t="s">
        <v>187</v>
      </c>
    </row>
    <row r="54" spans="1:9" ht="31.05" customHeight="1" x14ac:dyDescent="0.45">
      <c r="A54" s="8" t="s">
        <v>188</v>
      </c>
      <c r="B54" s="8" t="s">
        <v>185</v>
      </c>
      <c r="C54" s="8" t="s">
        <v>189</v>
      </c>
      <c r="D54" s="8" t="s">
        <v>40</v>
      </c>
      <c r="E54" s="8" t="str">
        <f>IF(MATCH($B$2,{"Baja","Media","Alta"},0)&gt;=MATCH(D54,{"Baja","Media","Alta"},0),"Sí","No")</f>
        <v>No</v>
      </c>
      <c r="F54" s="8"/>
      <c r="G54" s="8"/>
      <c r="H54" s="8"/>
      <c r="I54" s="8" t="s">
        <v>190</v>
      </c>
    </row>
    <row r="55" spans="1:9" ht="31.05" customHeight="1" x14ac:dyDescent="0.45">
      <c r="A55" s="7" t="s">
        <v>191</v>
      </c>
      <c r="B55" s="7" t="s">
        <v>185</v>
      </c>
      <c r="C55" s="7" t="s">
        <v>192</v>
      </c>
      <c r="D55" s="7" t="s">
        <v>40</v>
      </c>
      <c r="E55" s="7" t="str">
        <f>IF(MATCH($B$2,{"Baja","Media","Alta"},0)&gt;=MATCH(D55,{"Baja","Media","Alta"},0),"Sí","No")</f>
        <v>No</v>
      </c>
      <c r="F55" s="7"/>
      <c r="G55" s="7"/>
      <c r="H55" s="7"/>
      <c r="I55" s="7" t="s">
        <v>193</v>
      </c>
    </row>
    <row r="56" spans="1:9" ht="31.05" customHeight="1" x14ac:dyDescent="0.45">
      <c r="A56" s="8" t="s">
        <v>194</v>
      </c>
      <c r="B56" s="8" t="s">
        <v>185</v>
      </c>
      <c r="C56" s="8" t="s">
        <v>195</v>
      </c>
      <c r="D56" s="8" t="s">
        <v>40</v>
      </c>
      <c r="E56" s="8" t="str">
        <f>IF(MATCH($B$2,{"Baja","Media","Alta"},0)&gt;=MATCH(D56,{"Baja","Media","Alta"},0),"Sí","No")</f>
        <v>No</v>
      </c>
      <c r="F56" s="8"/>
      <c r="G56" s="8"/>
      <c r="H56" s="8"/>
      <c r="I56" s="8" t="s">
        <v>150</v>
      </c>
    </row>
    <row r="57" spans="1:9" ht="31.05" customHeight="1" x14ac:dyDescent="0.45">
      <c r="A57" s="7" t="s">
        <v>196</v>
      </c>
      <c r="B57" s="7" t="s">
        <v>185</v>
      </c>
      <c r="C57" s="7" t="s">
        <v>197</v>
      </c>
      <c r="D57" s="7" t="s">
        <v>76</v>
      </c>
      <c r="E57" s="7" t="str">
        <f>IF(MATCH($B$2,{"Baja","Media","Alta"},0)&gt;=MATCH(D57,{"Baja","Media","Alta"},0),"Sí","No")</f>
        <v>No</v>
      </c>
      <c r="F57" s="7"/>
      <c r="G57" s="7"/>
      <c r="H57" s="7"/>
      <c r="I57" s="7" t="s">
        <v>95</v>
      </c>
    </row>
    <row r="58" spans="1:9" ht="31.05" customHeight="1" x14ac:dyDescent="0.45">
      <c r="A58" s="8" t="s">
        <v>198</v>
      </c>
      <c r="B58" s="8" t="s">
        <v>185</v>
      </c>
      <c r="C58" s="8" t="s">
        <v>199</v>
      </c>
      <c r="D58" s="8" t="s">
        <v>53</v>
      </c>
      <c r="E58" s="8" t="str">
        <f>IF(MATCH($B$2,{"Baja","Media","Alta"},0)&gt;=MATCH(D58,{"Baja","Media","Alta"},0),"Sí","No")</f>
        <v>Sí</v>
      </c>
      <c r="F58" s="8"/>
      <c r="G58" s="8"/>
      <c r="H58" s="8"/>
      <c r="I58" s="8" t="s">
        <v>177</v>
      </c>
    </row>
    <row r="59" spans="1:9" ht="31.05" customHeight="1" x14ac:dyDescent="0.45">
      <c r="A59" s="7" t="s">
        <v>200</v>
      </c>
      <c r="B59" s="7" t="s">
        <v>185</v>
      </c>
      <c r="C59" s="7" t="s">
        <v>201</v>
      </c>
      <c r="D59" s="7" t="s">
        <v>40</v>
      </c>
      <c r="E59" s="7" t="str">
        <f>IF(MATCH($B$2,{"Baja","Media","Alta"},0)&gt;=MATCH(D59,{"Baja","Media","Alta"},0),"Sí","No")</f>
        <v>No</v>
      </c>
      <c r="F59" s="7"/>
      <c r="G59" s="7"/>
      <c r="H59" s="7"/>
      <c r="I59" s="7" t="s">
        <v>202</v>
      </c>
    </row>
    <row r="60" spans="1:9" ht="31.05" customHeight="1" x14ac:dyDescent="0.45">
      <c r="A60" s="8" t="s">
        <v>203</v>
      </c>
      <c r="B60" s="8" t="s">
        <v>185</v>
      </c>
      <c r="C60" s="8" t="s">
        <v>204</v>
      </c>
      <c r="D60" s="8" t="s">
        <v>40</v>
      </c>
      <c r="E60" s="8" t="str">
        <f>IF(MATCH($B$2,{"Baja","Media","Alta"},0)&gt;=MATCH(D60,{"Baja","Media","Alta"},0),"Sí","No")</f>
        <v>No</v>
      </c>
      <c r="F60" s="8"/>
      <c r="G60" s="8"/>
      <c r="H60" s="8"/>
      <c r="I60" s="8" t="s">
        <v>205</v>
      </c>
    </row>
    <row r="61" spans="1:9" ht="31.05" customHeight="1" x14ac:dyDescent="0.45">
      <c r="A61" s="7" t="s">
        <v>206</v>
      </c>
      <c r="B61" s="7" t="s">
        <v>207</v>
      </c>
      <c r="C61" s="7" t="s">
        <v>208</v>
      </c>
      <c r="D61" s="7" t="s">
        <v>40</v>
      </c>
      <c r="E61" s="7" t="str">
        <f>IF(MATCH($B$2,{"Baja","Media","Alta"},0)&gt;=MATCH(D61,{"Baja","Media","Alta"},0),"Sí","No")</f>
        <v>No</v>
      </c>
      <c r="F61" s="7"/>
      <c r="G61" s="7"/>
      <c r="H61" s="7"/>
      <c r="I61" s="7" t="s">
        <v>209</v>
      </c>
    </row>
    <row r="62" spans="1:9" ht="31.05" customHeight="1" x14ac:dyDescent="0.45">
      <c r="A62" s="8" t="s">
        <v>210</v>
      </c>
      <c r="B62" s="8" t="s">
        <v>207</v>
      </c>
      <c r="C62" s="8" t="s">
        <v>211</v>
      </c>
      <c r="D62" s="8" t="s">
        <v>40</v>
      </c>
      <c r="E62" s="8" t="str">
        <f>IF(MATCH($B$2,{"Baja","Media","Alta"},0)&gt;=MATCH(D62,{"Baja","Media","Alta"},0),"Sí","No")</f>
        <v>No</v>
      </c>
      <c r="F62" s="8"/>
      <c r="G62" s="8"/>
      <c r="H62" s="8"/>
      <c r="I62" s="8" t="s">
        <v>65</v>
      </c>
    </row>
    <row r="63" spans="1:9" ht="31.05" customHeight="1" x14ac:dyDescent="0.45">
      <c r="A63" s="7" t="s">
        <v>212</v>
      </c>
      <c r="B63" s="7" t="s">
        <v>207</v>
      </c>
      <c r="C63" s="7" t="s">
        <v>213</v>
      </c>
      <c r="D63" s="7" t="s">
        <v>53</v>
      </c>
      <c r="E63" s="7" t="str">
        <f>IF(MATCH($B$2,{"Baja","Media","Alta"},0)&gt;=MATCH(D63,{"Baja","Media","Alta"},0),"Sí","No")</f>
        <v>Sí</v>
      </c>
      <c r="F63" s="7"/>
      <c r="G63" s="7"/>
      <c r="H63" s="7"/>
      <c r="I63" s="7" t="s">
        <v>214</v>
      </c>
    </row>
    <row r="64" spans="1:9" ht="31.05" customHeight="1" x14ac:dyDescent="0.45">
      <c r="A64" s="8" t="s">
        <v>215</v>
      </c>
      <c r="B64" s="8" t="s">
        <v>207</v>
      </c>
      <c r="C64" s="8" t="s">
        <v>216</v>
      </c>
      <c r="D64" s="8" t="s">
        <v>53</v>
      </c>
      <c r="E64" s="8" t="str">
        <f>IF(MATCH($B$2,{"Baja","Media","Alta"},0)&gt;=MATCH(D64,{"Baja","Media","Alta"},0),"Sí","No")</f>
        <v>Sí</v>
      </c>
      <c r="F64" s="8"/>
      <c r="G64" s="8"/>
      <c r="H64" s="8"/>
      <c r="I64" s="8" t="s">
        <v>217</v>
      </c>
    </row>
    <row r="65" spans="1:9" ht="31.05" customHeight="1" x14ac:dyDescent="0.45">
      <c r="A65" s="7" t="s">
        <v>218</v>
      </c>
      <c r="B65" s="7" t="s">
        <v>207</v>
      </c>
      <c r="C65" s="7" t="s">
        <v>219</v>
      </c>
      <c r="D65" s="7" t="s">
        <v>53</v>
      </c>
      <c r="E65" s="7" t="str">
        <f>IF(MATCH($B$2,{"Baja","Media","Alta"},0)&gt;=MATCH(D65,{"Baja","Media","Alta"},0),"Sí","No")</f>
        <v>Sí</v>
      </c>
      <c r="F65" s="7"/>
      <c r="G65" s="7"/>
      <c r="H65" s="7"/>
      <c r="I65" s="7" t="s">
        <v>158</v>
      </c>
    </row>
    <row r="66" spans="1:9" ht="31.05" customHeight="1" x14ac:dyDescent="0.45">
      <c r="A66" s="8" t="s">
        <v>220</v>
      </c>
      <c r="B66" s="8" t="s">
        <v>207</v>
      </c>
      <c r="C66" s="8" t="s">
        <v>221</v>
      </c>
      <c r="D66" s="8" t="s">
        <v>53</v>
      </c>
      <c r="E66" s="8" t="str">
        <f>IF(MATCH($B$2,{"Baja","Media","Alta"},0)&gt;=MATCH(D66,{"Baja","Media","Alta"},0),"Sí","No")</f>
        <v>Sí</v>
      </c>
      <c r="F66" s="8"/>
      <c r="G66" s="8"/>
      <c r="H66" s="8"/>
      <c r="I66" s="8" t="s">
        <v>222</v>
      </c>
    </row>
    <row r="67" spans="1:9" ht="31.05" customHeight="1" x14ac:dyDescent="0.45">
      <c r="A67" s="7" t="s">
        <v>223</v>
      </c>
      <c r="B67" s="7" t="s">
        <v>207</v>
      </c>
      <c r="C67" s="7" t="s">
        <v>224</v>
      </c>
      <c r="D67" s="7" t="s">
        <v>76</v>
      </c>
      <c r="E67" s="7" t="str">
        <f>IF(MATCH($B$2,{"Baja","Media","Alta"},0)&gt;=MATCH(D67,{"Baja","Media","Alta"},0),"Sí","No")</f>
        <v>No</v>
      </c>
      <c r="F67" s="7"/>
      <c r="G67" s="7"/>
      <c r="H67" s="7"/>
      <c r="I67" s="7" t="s">
        <v>130</v>
      </c>
    </row>
  </sheetData>
  <mergeCells count="1">
    <mergeCell ref="A1:I1"/>
  </mergeCells>
  <conditionalFormatting sqref="E5:E67">
    <cfRule type="cellIs" dxfId="4" priority="6" operator="equal">
      <formula>"Sí"</formula>
    </cfRule>
  </conditionalFormatting>
  <conditionalFormatting sqref="F5:F67">
    <cfRule type="cellIs" dxfId="3" priority="2" operator="equal">
      <formula>"Sí"</formula>
    </cfRule>
    <cfRule type="cellIs" dxfId="2" priority="3" operator="equal">
      <formula>"Parcial"</formula>
    </cfRule>
    <cfRule type="cellIs" dxfId="1" priority="4" operator="equal">
      <formula>"No"</formula>
    </cfRule>
    <cfRule type="cellIs" dxfId="0" priority="5" operator="equal">
      <formula>"No aplica"</formula>
    </cfRule>
  </conditionalFormatting>
  <dataValidations count="2">
    <dataValidation type="list" sqref="B2" xr:uid="{00000000-0002-0000-0100-000000000000}">
      <formula1>"Baja,Media,Alta"</formula1>
      <formula2>0</formula2>
    </dataValidation>
    <dataValidation type="list" allowBlank="1" sqref="F5:F67" xr:uid="{00000000-0002-0000-0100-000001000000}">
      <formula1>"Sí,Parcial,No,No aplica"</formula1>
      <formula2>0</formula2>
    </dataValidation>
  </dataValidation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L66"/>
  <sheetViews>
    <sheetView showGridLines="0" zoomScaleNormal="100" workbookViewId="0">
      <pane xSplit="3" ySplit="3" topLeftCell="D21" activePane="bottomRight" state="frozen"/>
      <selection pane="topRight" activeCell="D1" sqref="D1"/>
      <selection pane="bottomLeft" activeCell="A4" sqref="A4"/>
      <selection pane="bottomRight" activeCell="C52" sqref="C52"/>
    </sheetView>
  </sheetViews>
  <sheetFormatPr defaultColWidth="8.6640625" defaultRowHeight="14.25" x14ac:dyDescent="0.45"/>
  <cols>
    <col min="1" max="1" width="7" customWidth="1"/>
    <col min="2" max="2" width="16" customWidth="1"/>
    <col min="3" max="3" width="50" customWidth="1"/>
    <col min="4" max="4" width="16" customWidth="1"/>
    <col min="5" max="5" width="20" customWidth="1"/>
    <col min="6" max="6" width="16" customWidth="1"/>
    <col min="7" max="7" width="22" customWidth="1"/>
    <col min="8" max="8" width="16" customWidth="1"/>
    <col min="9" max="9" width="20" customWidth="1"/>
    <col min="10" max="10" width="16" customWidth="1"/>
    <col min="11" max="11" width="12" customWidth="1"/>
    <col min="12" max="12" width="18" customWidth="1"/>
  </cols>
  <sheetData>
    <row r="1" spans="1:12" ht="19.5" customHeight="1" x14ac:dyDescent="0.6">
      <c r="A1" s="13" t="s">
        <v>225</v>
      </c>
      <c r="B1" s="13"/>
      <c r="C1" s="13"/>
      <c r="D1" s="13"/>
      <c r="E1" s="13"/>
      <c r="F1" s="13"/>
      <c r="G1" s="13"/>
      <c r="H1" s="13"/>
      <c r="I1" s="13"/>
      <c r="J1" s="13"/>
      <c r="K1" s="13"/>
      <c r="L1" s="13"/>
    </row>
    <row r="3" spans="1:12" ht="26.25" customHeight="1" x14ac:dyDescent="0.45">
      <c r="A3" s="6" t="s">
        <v>41</v>
      </c>
      <c r="B3" s="6" t="s">
        <v>42</v>
      </c>
      <c r="C3" s="6" t="s">
        <v>43</v>
      </c>
      <c r="D3" s="6" t="s">
        <v>226</v>
      </c>
      <c r="E3" s="6" t="s">
        <v>227</v>
      </c>
      <c r="F3" s="6" t="s">
        <v>228</v>
      </c>
      <c r="G3" s="6" t="s">
        <v>229</v>
      </c>
      <c r="H3" s="6" t="s">
        <v>230</v>
      </c>
      <c r="I3" s="6" t="s">
        <v>231</v>
      </c>
      <c r="J3" s="6" t="s">
        <v>232</v>
      </c>
      <c r="K3" s="6" t="s">
        <v>233</v>
      </c>
      <c r="L3" s="6" t="s">
        <v>234</v>
      </c>
    </row>
    <row r="4" spans="1:12" ht="50" customHeight="1" x14ac:dyDescent="0.45">
      <c r="A4" s="7" t="s">
        <v>50</v>
      </c>
      <c r="B4" s="7" t="s">
        <v>51</v>
      </c>
      <c r="C4" s="7" t="s">
        <v>52</v>
      </c>
      <c r="D4" s="7" t="s">
        <v>235</v>
      </c>
      <c r="E4" s="7" t="s">
        <v>236</v>
      </c>
      <c r="F4" s="7" t="s">
        <v>237</v>
      </c>
      <c r="G4" s="7" t="s">
        <v>238</v>
      </c>
      <c r="H4" s="7" t="s">
        <v>239</v>
      </c>
      <c r="I4" s="7" t="s">
        <v>240</v>
      </c>
      <c r="J4" s="7" t="s">
        <v>239</v>
      </c>
      <c r="K4" s="7" t="s">
        <v>239</v>
      </c>
      <c r="L4" s="7" t="s">
        <v>241</v>
      </c>
    </row>
    <row r="5" spans="1:12" ht="50" customHeight="1" x14ac:dyDescent="0.45">
      <c r="A5" s="8" t="s">
        <v>55</v>
      </c>
      <c r="B5" s="8" t="s">
        <v>51</v>
      </c>
      <c r="C5" s="8" t="s">
        <v>56</v>
      </c>
      <c r="D5" s="8" t="s">
        <v>239</v>
      </c>
      <c r="E5" s="8" t="s">
        <v>242</v>
      </c>
      <c r="F5" s="8" t="s">
        <v>243</v>
      </c>
      <c r="G5" s="8" t="s">
        <v>244</v>
      </c>
      <c r="H5" s="8" t="s">
        <v>239</v>
      </c>
      <c r="I5" s="8" t="s">
        <v>245</v>
      </c>
      <c r="J5" s="8" t="s">
        <v>239</v>
      </c>
      <c r="K5" s="8" t="s">
        <v>239</v>
      </c>
      <c r="L5" s="8" t="s">
        <v>246</v>
      </c>
    </row>
    <row r="6" spans="1:12" ht="50" customHeight="1" x14ac:dyDescent="0.45">
      <c r="A6" s="7" t="s">
        <v>58</v>
      </c>
      <c r="B6" s="7" t="s">
        <v>51</v>
      </c>
      <c r="C6" s="7" t="s">
        <v>59</v>
      </c>
      <c r="D6" s="7" t="s">
        <v>239</v>
      </c>
      <c r="E6" s="7" t="s">
        <v>247</v>
      </c>
      <c r="F6" s="7" t="s">
        <v>248</v>
      </c>
      <c r="G6" s="7" t="s">
        <v>249</v>
      </c>
      <c r="H6" s="7" t="s">
        <v>239</v>
      </c>
      <c r="I6" s="7" t="s">
        <v>239</v>
      </c>
      <c r="J6" s="7" t="s">
        <v>250</v>
      </c>
      <c r="K6" s="7" t="s">
        <v>239</v>
      </c>
      <c r="L6" s="7" t="s">
        <v>239</v>
      </c>
    </row>
    <row r="7" spans="1:12" ht="50" customHeight="1" x14ac:dyDescent="0.45">
      <c r="A7" s="8" t="s">
        <v>61</v>
      </c>
      <c r="B7" s="8" t="s">
        <v>51</v>
      </c>
      <c r="C7" s="8" t="s">
        <v>62</v>
      </c>
      <c r="D7" s="8" t="s">
        <v>251</v>
      </c>
      <c r="E7" s="8" t="s">
        <v>252</v>
      </c>
      <c r="F7" s="8" t="s">
        <v>239</v>
      </c>
      <c r="G7" s="8" t="s">
        <v>249</v>
      </c>
      <c r="H7" s="8" t="s">
        <v>239</v>
      </c>
      <c r="I7" s="8" t="s">
        <v>253</v>
      </c>
      <c r="J7" s="8" t="s">
        <v>239</v>
      </c>
      <c r="K7" s="8" t="s">
        <v>239</v>
      </c>
      <c r="L7" s="8" t="s">
        <v>239</v>
      </c>
    </row>
    <row r="8" spans="1:12" ht="50" customHeight="1" x14ac:dyDescent="0.45">
      <c r="A8" s="7" t="s">
        <v>63</v>
      </c>
      <c r="B8" s="7" t="s">
        <v>51</v>
      </c>
      <c r="C8" s="7" t="s">
        <v>64</v>
      </c>
      <c r="D8" s="7" t="s">
        <v>254</v>
      </c>
      <c r="E8" s="7" t="s">
        <v>239</v>
      </c>
      <c r="F8" s="7" t="s">
        <v>239</v>
      </c>
      <c r="G8" s="7" t="s">
        <v>249</v>
      </c>
      <c r="H8" s="7" t="s">
        <v>239</v>
      </c>
      <c r="I8" s="7" t="s">
        <v>253</v>
      </c>
      <c r="J8" s="7" t="s">
        <v>255</v>
      </c>
      <c r="K8" s="7" t="s">
        <v>239</v>
      </c>
      <c r="L8" s="7" t="s">
        <v>239</v>
      </c>
    </row>
    <row r="9" spans="1:12" ht="50" customHeight="1" x14ac:dyDescent="0.45">
      <c r="A9" s="8" t="s">
        <v>66</v>
      </c>
      <c r="B9" s="8" t="s">
        <v>51</v>
      </c>
      <c r="C9" s="8" t="s">
        <v>67</v>
      </c>
      <c r="D9" s="8" t="s">
        <v>256</v>
      </c>
      <c r="E9" s="8" t="s">
        <v>239</v>
      </c>
      <c r="F9" s="8" t="s">
        <v>239</v>
      </c>
      <c r="G9" s="8" t="s">
        <v>257</v>
      </c>
      <c r="H9" s="8" t="s">
        <v>239</v>
      </c>
      <c r="I9" s="8" t="s">
        <v>258</v>
      </c>
      <c r="J9" s="8" t="s">
        <v>239</v>
      </c>
      <c r="K9" s="8" t="s">
        <v>239</v>
      </c>
      <c r="L9" s="8" t="s">
        <v>241</v>
      </c>
    </row>
    <row r="10" spans="1:12" ht="50" customHeight="1" x14ac:dyDescent="0.45">
      <c r="A10" s="7" t="s">
        <v>69</v>
      </c>
      <c r="B10" s="7" t="s">
        <v>51</v>
      </c>
      <c r="C10" s="7" t="s">
        <v>70</v>
      </c>
      <c r="D10" s="7" t="s">
        <v>239</v>
      </c>
      <c r="E10" s="7" t="s">
        <v>259</v>
      </c>
      <c r="F10" s="7" t="s">
        <v>260</v>
      </c>
      <c r="G10" s="7" t="s">
        <v>261</v>
      </c>
      <c r="H10" s="7" t="s">
        <v>239</v>
      </c>
      <c r="I10" s="7" t="s">
        <v>262</v>
      </c>
      <c r="J10" s="7" t="s">
        <v>239</v>
      </c>
      <c r="K10" s="7" t="s">
        <v>239</v>
      </c>
      <c r="L10" s="7" t="s">
        <v>241</v>
      </c>
    </row>
    <row r="11" spans="1:12" ht="50" customHeight="1" x14ac:dyDescent="0.45">
      <c r="A11" s="8" t="s">
        <v>72</v>
      </c>
      <c r="B11" s="8" t="s">
        <v>51</v>
      </c>
      <c r="C11" s="8" t="s">
        <v>73</v>
      </c>
      <c r="D11" s="8" t="s">
        <v>239</v>
      </c>
      <c r="E11" s="8" t="s">
        <v>236</v>
      </c>
      <c r="F11" s="8" t="s">
        <v>263</v>
      </c>
      <c r="G11" s="8" t="s">
        <v>249</v>
      </c>
      <c r="H11" s="8" t="s">
        <v>239</v>
      </c>
      <c r="I11" s="8" t="s">
        <v>239</v>
      </c>
      <c r="J11" s="8" t="s">
        <v>239</v>
      </c>
      <c r="K11" s="8" t="s">
        <v>239</v>
      </c>
      <c r="L11" s="8" t="s">
        <v>264</v>
      </c>
    </row>
    <row r="12" spans="1:12" ht="50" customHeight="1" x14ac:dyDescent="0.45">
      <c r="A12" s="7" t="s">
        <v>74</v>
      </c>
      <c r="B12" s="7" t="s">
        <v>51</v>
      </c>
      <c r="C12" s="7" t="s">
        <v>75</v>
      </c>
      <c r="D12" s="7" t="s">
        <v>254</v>
      </c>
      <c r="E12" s="7" t="s">
        <v>239</v>
      </c>
      <c r="F12" s="7" t="s">
        <v>239</v>
      </c>
      <c r="G12" s="7" t="s">
        <v>249</v>
      </c>
      <c r="H12" s="7" t="s">
        <v>239</v>
      </c>
      <c r="I12" s="7" t="s">
        <v>253</v>
      </c>
      <c r="J12" s="7" t="s">
        <v>255</v>
      </c>
      <c r="K12" s="7" t="s">
        <v>239</v>
      </c>
      <c r="L12" s="7" t="s">
        <v>239</v>
      </c>
    </row>
    <row r="13" spans="1:12" ht="50" customHeight="1" x14ac:dyDescent="0.45">
      <c r="A13" s="8" t="s">
        <v>77</v>
      </c>
      <c r="B13" s="8" t="s">
        <v>51</v>
      </c>
      <c r="C13" s="8" t="s">
        <v>78</v>
      </c>
      <c r="D13" s="8" t="s">
        <v>239</v>
      </c>
      <c r="E13" s="8" t="s">
        <v>259</v>
      </c>
      <c r="F13" s="8" t="s">
        <v>265</v>
      </c>
      <c r="G13" s="8" t="s">
        <v>266</v>
      </c>
      <c r="H13" s="8" t="s">
        <v>239</v>
      </c>
      <c r="I13" s="8" t="s">
        <v>262</v>
      </c>
      <c r="J13" s="8" t="s">
        <v>239</v>
      </c>
      <c r="K13" s="8" t="s">
        <v>239</v>
      </c>
      <c r="L13" s="8" t="s">
        <v>239</v>
      </c>
    </row>
    <row r="14" spans="1:12" ht="50" customHeight="1" x14ac:dyDescent="0.45">
      <c r="A14" s="7" t="s">
        <v>80</v>
      </c>
      <c r="B14" s="7" t="s">
        <v>81</v>
      </c>
      <c r="C14" s="7" t="s">
        <v>82</v>
      </c>
      <c r="D14" s="7" t="s">
        <v>267</v>
      </c>
      <c r="E14" s="7" t="s">
        <v>268</v>
      </c>
      <c r="F14" s="7" t="s">
        <v>239</v>
      </c>
      <c r="G14" s="7" t="s">
        <v>269</v>
      </c>
      <c r="H14" s="7" t="s">
        <v>239</v>
      </c>
      <c r="I14" s="7" t="s">
        <v>270</v>
      </c>
      <c r="J14" s="7" t="s">
        <v>255</v>
      </c>
      <c r="K14" s="7" t="s">
        <v>239</v>
      </c>
      <c r="L14" s="7" t="s">
        <v>239</v>
      </c>
    </row>
    <row r="15" spans="1:12" ht="50" customHeight="1" x14ac:dyDescent="0.45">
      <c r="A15" s="8" t="s">
        <v>84</v>
      </c>
      <c r="B15" s="8" t="s">
        <v>81</v>
      </c>
      <c r="C15" s="8" t="s">
        <v>85</v>
      </c>
      <c r="D15" s="8" t="s">
        <v>256</v>
      </c>
      <c r="E15" s="8" t="s">
        <v>271</v>
      </c>
      <c r="F15" s="8" t="s">
        <v>239</v>
      </c>
      <c r="G15" s="8" t="s">
        <v>257</v>
      </c>
      <c r="H15" s="8" t="s">
        <v>239</v>
      </c>
      <c r="I15" s="8" t="s">
        <v>270</v>
      </c>
      <c r="J15" s="8" t="s">
        <v>272</v>
      </c>
      <c r="K15" s="8" t="s">
        <v>239</v>
      </c>
      <c r="L15" s="8" t="s">
        <v>273</v>
      </c>
    </row>
    <row r="16" spans="1:12" ht="50" customHeight="1" x14ac:dyDescent="0.45">
      <c r="A16" s="7" t="s">
        <v>87</v>
      </c>
      <c r="B16" s="7" t="s">
        <v>81</v>
      </c>
      <c r="C16" s="7" t="s">
        <v>88</v>
      </c>
      <c r="D16" s="7" t="s">
        <v>239</v>
      </c>
      <c r="E16" s="7" t="s">
        <v>274</v>
      </c>
      <c r="F16" s="7" t="s">
        <v>239</v>
      </c>
      <c r="G16" s="7" t="s">
        <v>269</v>
      </c>
      <c r="H16" s="7" t="s">
        <v>239</v>
      </c>
      <c r="I16" s="7" t="s">
        <v>239</v>
      </c>
      <c r="J16" s="7" t="s">
        <v>239</v>
      </c>
      <c r="K16" s="7" t="s">
        <v>239</v>
      </c>
      <c r="L16" s="7" t="s">
        <v>275</v>
      </c>
    </row>
    <row r="17" spans="1:12" ht="50" customHeight="1" x14ac:dyDescent="0.45">
      <c r="A17" s="8" t="s">
        <v>90</v>
      </c>
      <c r="B17" s="8" t="s">
        <v>81</v>
      </c>
      <c r="C17" s="8" t="s">
        <v>91</v>
      </c>
      <c r="D17" s="8" t="s">
        <v>256</v>
      </c>
      <c r="E17" s="8" t="s">
        <v>276</v>
      </c>
      <c r="F17" s="8" t="s">
        <v>277</v>
      </c>
      <c r="G17" s="8" t="s">
        <v>278</v>
      </c>
      <c r="H17" s="8" t="s">
        <v>239</v>
      </c>
      <c r="I17" s="8" t="s">
        <v>239</v>
      </c>
      <c r="J17" s="8" t="s">
        <v>239</v>
      </c>
      <c r="K17" s="8" t="s">
        <v>239</v>
      </c>
      <c r="L17" s="8" t="s">
        <v>279</v>
      </c>
    </row>
    <row r="18" spans="1:12" ht="50" customHeight="1" x14ac:dyDescent="0.45">
      <c r="A18" s="7" t="s">
        <v>93</v>
      </c>
      <c r="B18" s="7" t="s">
        <v>81</v>
      </c>
      <c r="C18" s="7" t="s">
        <v>94</v>
      </c>
      <c r="D18" s="7" t="s">
        <v>239</v>
      </c>
      <c r="E18" s="7" t="s">
        <v>280</v>
      </c>
      <c r="F18" s="7" t="s">
        <v>281</v>
      </c>
      <c r="G18" s="7" t="s">
        <v>257</v>
      </c>
      <c r="H18" s="7" t="s">
        <v>239</v>
      </c>
      <c r="I18" s="7" t="s">
        <v>239</v>
      </c>
      <c r="J18" s="7" t="s">
        <v>282</v>
      </c>
      <c r="K18" s="7" t="s">
        <v>283</v>
      </c>
      <c r="L18" s="7" t="s">
        <v>284</v>
      </c>
    </row>
    <row r="19" spans="1:12" ht="50" customHeight="1" x14ac:dyDescent="0.45">
      <c r="A19" s="8" t="s">
        <v>96</v>
      </c>
      <c r="B19" s="8" t="s">
        <v>81</v>
      </c>
      <c r="C19" s="8" t="s">
        <v>97</v>
      </c>
      <c r="D19" s="8" t="s">
        <v>239</v>
      </c>
      <c r="E19" s="8" t="s">
        <v>285</v>
      </c>
      <c r="F19" s="8" t="s">
        <v>286</v>
      </c>
      <c r="G19" s="8" t="s">
        <v>287</v>
      </c>
      <c r="H19" s="8" t="s">
        <v>288</v>
      </c>
      <c r="I19" s="8" t="s">
        <v>289</v>
      </c>
      <c r="J19" s="8" t="s">
        <v>239</v>
      </c>
      <c r="K19" s="8" t="s">
        <v>290</v>
      </c>
      <c r="L19" s="8" t="s">
        <v>291</v>
      </c>
    </row>
    <row r="20" spans="1:12" ht="50" customHeight="1" x14ac:dyDescent="0.45">
      <c r="A20" s="7" t="s">
        <v>99</v>
      </c>
      <c r="B20" s="7" t="s">
        <v>81</v>
      </c>
      <c r="C20" s="7" t="s">
        <v>100</v>
      </c>
      <c r="D20" s="7" t="s">
        <v>239</v>
      </c>
      <c r="E20" s="7" t="s">
        <v>285</v>
      </c>
      <c r="F20" s="7" t="s">
        <v>292</v>
      </c>
      <c r="G20" s="7" t="s">
        <v>287</v>
      </c>
      <c r="H20" s="7" t="s">
        <v>293</v>
      </c>
      <c r="I20" s="7" t="s">
        <v>294</v>
      </c>
      <c r="J20" s="7" t="s">
        <v>239</v>
      </c>
      <c r="K20" s="7" t="s">
        <v>295</v>
      </c>
      <c r="L20" s="7" t="s">
        <v>296</v>
      </c>
    </row>
    <row r="21" spans="1:12" ht="50" customHeight="1" x14ac:dyDescent="0.45">
      <c r="A21" s="8" t="s">
        <v>102</v>
      </c>
      <c r="B21" s="8" t="s">
        <v>81</v>
      </c>
      <c r="C21" s="8" t="s">
        <v>103</v>
      </c>
      <c r="D21" s="8" t="s">
        <v>239</v>
      </c>
      <c r="E21" s="8" t="s">
        <v>297</v>
      </c>
      <c r="F21" s="8" t="s">
        <v>286</v>
      </c>
      <c r="G21" s="8" t="s">
        <v>298</v>
      </c>
      <c r="H21" s="8" t="s">
        <v>299</v>
      </c>
      <c r="I21" s="8" t="s">
        <v>294</v>
      </c>
      <c r="J21" s="8" t="s">
        <v>239</v>
      </c>
      <c r="K21" s="8" t="s">
        <v>239</v>
      </c>
      <c r="L21" s="8" t="s">
        <v>300</v>
      </c>
    </row>
    <row r="22" spans="1:12" ht="50" customHeight="1" x14ac:dyDescent="0.45">
      <c r="A22" s="7" t="s">
        <v>105</v>
      </c>
      <c r="B22" s="7" t="s">
        <v>81</v>
      </c>
      <c r="C22" s="7" t="s">
        <v>106</v>
      </c>
      <c r="D22" s="7" t="s">
        <v>239</v>
      </c>
      <c r="E22" s="7" t="s">
        <v>239</v>
      </c>
      <c r="F22" s="7" t="s">
        <v>277</v>
      </c>
      <c r="G22" s="7" t="s">
        <v>287</v>
      </c>
      <c r="H22" s="7" t="s">
        <v>301</v>
      </c>
      <c r="I22" s="7" t="s">
        <v>239</v>
      </c>
      <c r="J22" s="7" t="s">
        <v>239</v>
      </c>
      <c r="K22" s="7" t="s">
        <v>295</v>
      </c>
      <c r="L22" s="7" t="s">
        <v>302</v>
      </c>
    </row>
    <row r="23" spans="1:12" ht="50" customHeight="1" x14ac:dyDescent="0.45">
      <c r="A23" s="8" t="s">
        <v>108</v>
      </c>
      <c r="B23" s="8" t="s">
        <v>81</v>
      </c>
      <c r="C23" s="8" t="s">
        <v>109</v>
      </c>
      <c r="D23" s="8" t="s">
        <v>239</v>
      </c>
      <c r="E23" s="8" t="s">
        <v>239</v>
      </c>
      <c r="F23" s="8" t="s">
        <v>239</v>
      </c>
      <c r="G23" s="8" t="s">
        <v>303</v>
      </c>
      <c r="H23" s="8" t="s">
        <v>239</v>
      </c>
      <c r="I23" s="8" t="s">
        <v>239</v>
      </c>
      <c r="J23" s="8" t="s">
        <v>239</v>
      </c>
      <c r="K23" s="8" t="s">
        <v>239</v>
      </c>
      <c r="L23" s="8" t="s">
        <v>239</v>
      </c>
    </row>
    <row r="24" spans="1:12" ht="50" customHeight="1" x14ac:dyDescent="0.45">
      <c r="A24" s="7" t="s">
        <v>111</v>
      </c>
      <c r="B24" s="7" t="s">
        <v>81</v>
      </c>
      <c r="C24" s="7" t="s">
        <v>112</v>
      </c>
      <c r="D24" s="7" t="s">
        <v>239</v>
      </c>
      <c r="E24" s="7" t="s">
        <v>239</v>
      </c>
      <c r="F24" s="7" t="s">
        <v>239</v>
      </c>
      <c r="G24" s="7" t="s">
        <v>304</v>
      </c>
      <c r="H24" s="7" t="s">
        <v>305</v>
      </c>
      <c r="I24" s="7" t="s">
        <v>239</v>
      </c>
      <c r="J24" s="7" t="s">
        <v>239</v>
      </c>
      <c r="K24" s="7" t="s">
        <v>239</v>
      </c>
      <c r="L24" s="7" t="s">
        <v>279</v>
      </c>
    </row>
    <row r="25" spans="1:12" ht="50" customHeight="1" x14ac:dyDescent="0.45">
      <c r="A25" s="8" t="s">
        <v>114</v>
      </c>
      <c r="B25" s="8" t="s">
        <v>81</v>
      </c>
      <c r="C25" s="8" t="s">
        <v>115</v>
      </c>
      <c r="D25" s="8" t="s">
        <v>306</v>
      </c>
      <c r="E25" s="8" t="s">
        <v>239</v>
      </c>
      <c r="F25" s="8" t="s">
        <v>239</v>
      </c>
      <c r="G25" s="8" t="s">
        <v>261</v>
      </c>
      <c r="H25" s="8" t="s">
        <v>307</v>
      </c>
      <c r="I25" s="8" t="s">
        <v>239</v>
      </c>
      <c r="J25" s="8" t="s">
        <v>239</v>
      </c>
      <c r="K25" s="8" t="s">
        <v>239</v>
      </c>
      <c r="L25" s="8" t="s">
        <v>241</v>
      </c>
    </row>
    <row r="26" spans="1:12" ht="50" customHeight="1" x14ac:dyDescent="0.45">
      <c r="A26" s="7" t="s">
        <v>116</v>
      </c>
      <c r="B26" s="7" t="s">
        <v>81</v>
      </c>
      <c r="C26" s="7" t="s">
        <v>117</v>
      </c>
      <c r="D26" s="7" t="s">
        <v>235</v>
      </c>
      <c r="E26" s="7" t="s">
        <v>308</v>
      </c>
      <c r="F26" s="7" t="s">
        <v>239</v>
      </c>
      <c r="G26" s="7" t="s">
        <v>298</v>
      </c>
      <c r="H26" s="7" t="s">
        <v>239</v>
      </c>
      <c r="I26" s="7" t="s">
        <v>309</v>
      </c>
      <c r="J26" s="7" t="s">
        <v>239</v>
      </c>
      <c r="K26" s="7" t="s">
        <v>239</v>
      </c>
      <c r="L26" s="7" t="s">
        <v>310</v>
      </c>
    </row>
    <row r="27" spans="1:12" ht="50" customHeight="1" x14ac:dyDescent="0.45">
      <c r="A27" s="8" t="s">
        <v>119</v>
      </c>
      <c r="B27" s="8" t="s">
        <v>81</v>
      </c>
      <c r="C27" s="8" t="s">
        <v>120</v>
      </c>
      <c r="D27" s="8" t="s">
        <v>235</v>
      </c>
      <c r="E27" s="8" t="s">
        <v>239</v>
      </c>
      <c r="F27" s="8" t="s">
        <v>311</v>
      </c>
      <c r="G27" s="8" t="s">
        <v>298</v>
      </c>
      <c r="H27" s="8" t="s">
        <v>239</v>
      </c>
      <c r="I27" s="8" t="s">
        <v>312</v>
      </c>
      <c r="J27" s="8" t="s">
        <v>313</v>
      </c>
      <c r="K27" s="8" t="s">
        <v>239</v>
      </c>
      <c r="L27" s="8" t="s">
        <v>314</v>
      </c>
    </row>
    <row r="28" spans="1:12" ht="50" customHeight="1" x14ac:dyDescent="0.45">
      <c r="A28" s="7" t="s">
        <v>122</v>
      </c>
      <c r="B28" s="7" t="s">
        <v>81</v>
      </c>
      <c r="C28" s="7" t="s">
        <v>123</v>
      </c>
      <c r="D28" s="7" t="s">
        <v>239</v>
      </c>
      <c r="E28" s="7" t="s">
        <v>239</v>
      </c>
      <c r="F28" s="7" t="s">
        <v>239</v>
      </c>
      <c r="G28" s="7" t="s">
        <v>257</v>
      </c>
      <c r="H28" s="7" t="s">
        <v>239</v>
      </c>
      <c r="I28" s="7" t="s">
        <v>239</v>
      </c>
      <c r="J28" s="7" t="s">
        <v>255</v>
      </c>
      <c r="K28" s="7" t="s">
        <v>239</v>
      </c>
      <c r="L28" s="7" t="s">
        <v>239</v>
      </c>
    </row>
    <row r="29" spans="1:12" ht="50" customHeight="1" x14ac:dyDescent="0.45">
      <c r="A29" s="8" t="s">
        <v>125</v>
      </c>
      <c r="B29" s="8" t="s">
        <v>81</v>
      </c>
      <c r="C29" s="8" t="s">
        <v>126</v>
      </c>
      <c r="D29" s="8" t="s">
        <v>235</v>
      </c>
      <c r="E29" s="8" t="s">
        <v>239</v>
      </c>
      <c r="F29" s="8" t="s">
        <v>237</v>
      </c>
      <c r="G29" s="8" t="s">
        <v>298</v>
      </c>
      <c r="H29" s="8" t="s">
        <v>239</v>
      </c>
      <c r="I29" s="8" t="s">
        <v>239</v>
      </c>
      <c r="J29" s="8" t="s">
        <v>239</v>
      </c>
      <c r="K29" s="8" t="s">
        <v>239</v>
      </c>
      <c r="L29" s="8" t="s">
        <v>239</v>
      </c>
    </row>
    <row r="30" spans="1:12" ht="50" customHeight="1" x14ac:dyDescent="0.45">
      <c r="A30" s="7" t="s">
        <v>128</v>
      </c>
      <c r="B30" s="7" t="s">
        <v>81</v>
      </c>
      <c r="C30" s="7" t="s">
        <v>129</v>
      </c>
      <c r="D30" s="7" t="s">
        <v>235</v>
      </c>
      <c r="E30" s="7" t="s">
        <v>239</v>
      </c>
      <c r="F30" s="7" t="s">
        <v>239</v>
      </c>
      <c r="G30" s="7" t="s">
        <v>298</v>
      </c>
      <c r="H30" s="7" t="s">
        <v>239</v>
      </c>
      <c r="I30" s="7" t="s">
        <v>315</v>
      </c>
      <c r="J30" s="7" t="s">
        <v>239</v>
      </c>
      <c r="K30" s="7" t="s">
        <v>239</v>
      </c>
      <c r="L30" s="7" t="s">
        <v>316</v>
      </c>
    </row>
    <row r="31" spans="1:12" ht="50" customHeight="1" x14ac:dyDescent="0.45">
      <c r="A31" s="8" t="s">
        <v>131</v>
      </c>
      <c r="B31" s="8" t="s">
        <v>81</v>
      </c>
      <c r="C31" s="8" t="s">
        <v>132</v>
      </c>
      <c r="D31" s="8" t="s">
        <v>239</v>
      </c>
      <c r="E31" s="8" t="s">
        <v>317</v>
      </c>
      <c r="F31" s="8" t="s">
        <v>286</v>
      </c>
      <c r="G31" s="8" t="s">
        <v>298</v>
      </c>
      <c r="H31" s="8" t="s">
        <v>299</v>
      </c>
      <c r="I31" s="8" t="s">
        <v>318</v>
      </c>
      <c r="J31" s="8" t="s">
        <v>239</v>
      </c>
      <c r="K31" s="8" t="s">
        <v>319</v>
      </c>
      <c r="L31" s="8" t="s">
        <v>320</v>
      </c>
    </row>
    <row r="32" spans="1:12" ht="50" customHeight="1" x14ac:dyDescent="0.45">
      <c r="A32" s="7" t="s">
        <v>133</v>
      </c>
      <c r="B32" s="7" t="s">
        <v>134</v>
      </c>
      <c r="C32" s="7" t="s">
        <v>135</v>
      </c>
      <c r="D32" s="7" t="s">
        <v>321</v>
      </c>
      <c r="E32" s="7" t="s">
        <v>239</v>
      </c>
      <c r="F32" s="7" t="s">
        <v>239</v>
      </c>
      <c r="G32" s="7" t="s">
        <v>257</v>
      </c>
      <c r="H32" s="7" t="s">
        <v>239</v>
      </c>
      <c r="I32" s="7" t="s">
        <v>239</v>
      </c>
      <c r="J32" s="7" t="s">
        <v>282</v>
      </c>
      <c r="K32" s="7" t="s">
        <v>239</v>
      </c>
      <c r="L32" s="7" t="s">
        <v>239</v>
      </c>
    </row>
    <row r="33" spans="1:12" ht="50" customHeight="1" x14ac:dyDescent="0.45">
      <c r="A33" s="8" t="s">
        <v>137</v>
      </c>
      <c r="B33" s="8" t="s">
        <v>134</v>
      </c>
      <c r="C33" s="8" t="s">
        <v>138</v>
      </c>
      <c r="D33" s="8" t="s">
        <v>239</v>
      </c>
      <c r="E33" s="8" t="s">
        <v>239</v>
      </c>
      <c r="F33" s="8" t="s">
        <v>322</v>
      </c>
      <c r="G33" s="8" t="s">
        <v>257</v>
      </c>
      <c r="H33" s="8" t="s">
        <v>239</v>
      </c>
      <c r="I33" s="8" t="s">
        <v>239</v>
      </c>
      <c r="J33" s="8" t="s">
        <v>239</v>
      </c>
      <c r="K33" s="8" t="s">
        <v>239</v>
      </c>
      <c r="L33" s="8" t="s">
        <v>239</v>
      </c>
    </row>
    <row r="34" spans="1:12" ht="50" customHeight="1" x14ac:dyDescent="0.45">
      <c r="A34" s="7" t="s">
        <v>140</v>
      </c>
      <c r="B34" s="7" t="s">
        <v>134</v>
      </c>
      <c r="C34" s="7" t="s">
        <v>141</v>
      </c>
      <c r="D34" s="7" t="s">
        <v>239</v>
      </c>
      <c r="E34" s="7" t="s">
        <v>323</v>
      </c>
      <c r="F34" s="7" t="s">
        <v>239</v>
      </c>
      <c r="G34" s="7" t="s">
        <v>257</v>
      </c>
      <c r="H34" s="7" t="s">
        <v>239</v>
      </c>
      <c r="I34" s="7" t="s">
        <v>239</v>
      </c>
      <c r="J34" s="7" t="s">
        <v>239</v>
      </c>
      <c r="K34" s="7" t="s">
        <v>324</v>
      </c>
      <c r="L34" s="7" t="s">
        <v>325</v>
      </c>
    </row>
    <row r="35" spans="1:12" ht="50" customHeight="1" x14ac:dyDescent="0.45">
      <c r="A35" s="8" t="s">
        <v>143</v>
      </c>
      <c r="B35" s="8" t="s">
        <v>134</v>
      </c>
      <c r="C35" s="8" t="s">
        <v>144</v>
      </c>
      <c r="D35" s="8" t="s">
        <v>239</v>
      </c>
      <c r="E35" s="8" t="s">
        <v>323</v>
      </c>
      <c r="F35" s="8" t="s">
        <v>326</v>
      </c>
      <c r="G35" s="8" t="s">
        <v>257</v>
      </c>
      <c r="H35" s="8" t="s">
        <v>239</v>
      </c>
      <c r="I35" s="8" t="s">
        <v>239</v>
      </c>
      <c r="J35" s="8" t="s">
        <v>239</v>
      </c>
      <c r="K35" s="8" t="s">
        <v>324</v>
      </c>
      <c r="L35" s="8" t="s">
        <v>239</v>
      </c>
    </row>
    <row r="36" spans="1:12" ht="50" customHeight="1" x14ac:dyDescent="0.45">
      <c r="A36" s="7" t="s">
        <v>145</v>
      </c>
      <c r="B36" s="7" t="s">
        <v>134</v>
      </c>
      <c r="C36" s="7" t="s">
        <v>146</v>
      </c>
      <c r="D36" s="7" t="s">
        <v>239</v>
      </c>
      <c r="E36" s="7" t="s">
        <v>327</v>
      </c>
      <c r="F36" s="7" t="s">
        <v>239</v>
      </c>
      <c r="G36" s="7" t="s">
        <v>298</v>
      </c>
      <c r="H36" s="7" t="s">
        <v>239</v>
      </c>
      <c r="I36" s="7" t="s">
        <v>328</v>
      </c>
      <c r="J36" s="7" t="s">
        <v>239</v>
      </c>
      <c r="K36" s="7" t="s">
        <v>329</v>
      </c>
      <c r="L36" s="7" t="s">
        <v>330</v>
      </c>
    </row>
    <row r="37" spans="1:12" ht="50" customHeight="1" x14ac:dyDescent="0.45">
      <c r="A37" s="8" t="s">
        <v>148</v>
      </c>
      <c r="B37" s="8" t="s">
        <v>134</v>
      </c>
      <c r="C37" s="8" t="s">
        <v>149</v>
      </c>
      <c r="D37" s="8" t="s">
        <v>239</v>
      </c>
      <c r="E37" s="8" t="s">
        <v>239</v>
      </c>
      <c r="F37" s="8" t="s">
        <v>331</v>
      </c>
      <c r="G37" s="8" t="s">
        <v>269</v>
      </c>
      <c r="H37" s="8" t="s">
        <v>239</v>
      </c>
      <c r="I37" s="8" t="s">
        <v>239</v>
      </c>
      <c r="J37" s="8" t="s">
        <v>239</v>
      </c>
      <c r="K37" s="8" t="s">
        <v>332</v>
      </c>
      <c r="L37" s="8" t="s">
        <v>239</v>
      </c>
    </row>
    <row r="38" spans="1:12" ht="50" customHeight="1" x14ac:dyDescent="0.45">
      <c r="A38" s="7" t="s">
        <v>151</v>
      </c>
      <c r="B38" s="7" t="s">
        <v>134</v>
      </c>
      <c r="C38" s="7" t="s">
        <v>152</v>
      </c>
      <c r="D38" s="7" t="s">
        <v>321</v>
      </c>
      <c r="E38" s="7" t="s">
        <v>239</v>
      </c>
      <c r="F38" s="7" t="s">
        <v>239</v>
      </c>
      <c r="G38" s="7" t="s">
        <v>257</v>
      </c>
      <c r="H38" s="7" t="s">
        <v>239</v>
      </c>
      <c r="I38" s="7" t="s">
        <v>239</v>
      </c>
      <c r="J38" s="7" t="s">
        <v>239</v>
      </c>
      <c r="K38" s="7" t="s">
        <v>239</v>
      </c>
      <c r="L38" s="7" t="s">
        <v>333</v>
      </c>
    </row>
    <row r="39" spans="1:12" ht="50" customHeight="1" x14ac:dyDescent="0.45">
      <c r="A39" s="8" t="s">
        <v>154</v>
      </c>
      <c r="B39" s="8" t="s">
        <v>134</v>
      </c>
      <c r="C39" s="8" t="s">
        <v>155</v>
      </c>
      <c r="D39" s="8" t="s">
        <v>321</v>
      </c>
      <c r="E39" s="8" t="s">
        <v>239</v>
      </c>
      <c r="F39" s="8" t="s">
        <v>239</v>
      </c>
      <c r="G39" s="8" t="s">
        <v>257</v>
      </c>
      <c r="H39" s="8" t="s">
        <v>239</v>
      </c>
      <c r="I39" s="8" t="s">
        <v>239</v>
      </c>
      <c r="J39" s="8" t="s">
        <v>239</v>
      </c>
      <c r="K39" s="8" t="s">
        <v>239</v>
      </c>
      <c r="L39" s="8" t="s">
        <v>239</v>
      </c>
    </row>
    <row r="40" spans="1:12" ht="50" customHeight="1" x14ac:dyDescent="0.45">
      <c r="A40" s="7" t="s">
        <v>156</v>
      </c>
      <c r="B40" s="7" t="s">
        <v>134</v>
      </c>
      <c r="C40" s="7" t="s">
        <v>157</v>
      </c>
      <c r="D40" s="7" t="s">
        <v>239</v>
      </c>
      <c r="E40" s="7" t="s">
        <v>334</v>
      </c>
      <c r="F40" s="7" t="s">
        <v>335</v>
      </c>
      <c r="G40" s="7" t="s">
        <v>336</v>
      </c>
      <c r="H40" s="7" t="s">
        <v>239</v>
      </c>
      <c r="I40" s="7" t="s">
        <v>239</v>
      </c>
      <c r="J40" s="7" t="s">
        <v>239</v>
      </c>
      <c r="K40" s="7" t="s">
        <v>337</v>
      </c>
      <c r="L40" s="7" t="s">
        <v>333</v>
      </c>
    </row>
    <row r="41" spans="1:12" ht="50" customHeight="1" x14ac:dyDescent="0.45">
      <c r="A41" s="8" t="s">
        <v>159</v>
      </c>
      <c r="B41" s="8" t="s">
        <v>134</v>
      </c>
      <c r="C41" s="8" t="s">
        <v>160</v>
      </c>
      <c r="D41" s="8" t="s">
        <v>239</v>
      </c>
      <c r="E41" s="8" t="s">
        <v>338</v>
      </c>
      <c r="F41" s="8" t="s">
        <v>239</v>
      </c>
      <c r="G41" s="8" t="s">
        <v>298</v>
      </c>
      <c r="H41" s="8" t="s">
        <v>239</v>
      </c>
      <c r="I41" s="8" t="s">
        <v>339</v>
      </c>
      <c r="J41" s="8" t="s">
        <v>239</v>
      </c>
      <c r="K41" s="8" t="s">
        <v>340</v>
      </c>
      <c r="L41" s="8" t="s">
        <v>341</v>
      </c>
    </row>
    <row r="42" spans="1:12" ht="50" customHeight="1" x14ac:dyDescent="0.45">
      <c r="A42" s="7" t="s">
        <v>162</v>
      </c>
      <c r="B42" s="7" t="s">
        <v>134</v>
      </c>
      <c r="C42" s="7" t="s">
        <v>163</v>
      </c>
      <c r="D42" s="7" t="s">
        <v>239</v>
      </c>
      <c r="E42" s="7" t="s">
        <v>285</v>
      </c>
      <c r="F42" s="7" t="s">
        <v>292</v>
      </c>
      <c r="G42" s="7" t="s">
        <v>336</v>
      </c>
      <c r="H42" s="7" t="s">
        <v>293</v>
      </c>
      <c r="I42" s="7" t="s">
        <v>239</v>
      </c>
      <c r="J42" s="7" t="s">
        <v>239</v>
      </c>
      <c r="K42" s="7" t="s">
        <v>295</v>
      </c>
      <c r="L42" s="7" t="s">
        <v>342</v>
      </c>
    </row>
    <row r="43" spans="1:12" ht="50" customHeight="1" x14ac:dyDescent="0.45">
      <c r="A43" s="8" t="s">
        <v>164</v>
      </c>
      <c r="B43" s="8" t="s">
        <v>134</v>
      </c>
      <c r="C43" s="8" t="s">
        <v>165</v>
      </c>
      <c r="D43" s="8" t="s">
        <v>239</v>
      </c>
      <c r="E43" s="8" t="s">
        <v>343</v>
      </c>
      <c r="F43" s="8" t="s">
        <v>239</v>
      </c>
      <c r="G43" s="8" t="s">
        <v>257</v>
      </c>
      <c r="H43" s="8" t="s">
        <v>239</v>
      </c>
      <c r="I43" s="8" t="s">
        <v>239</v>
      </c>
      <c r="J43" s="8" t="s">
        <v>239</v>
      </c>
      <c r="K43" s="8" t="s">
        <v>239</v>
      </c>
      <c r="L43" s="8" t="s">
        <v>344</v>
      </c>
    </row>
    <row r="44" spans="1:12" ht="50" customHeight="1" x14ac:dyDescent="0.45">
      <c r="A44" s="7" t="s">
        <v>166</v>
      </c>
      <c r="B44" s="7" t="s">
        <v>167</v>
      </c>
      <c r="C44" s="7" t="s">
        <v>168</v>
      </c>
      <c r="D44" s="7" t="s">
        <v>239</v>
      </c>
      <c r="E44" s="7" t="s">
        <v>280</v>
      </c>
      <c r="F44" s="7" t="s">
        <v>281</v>
      </c>
      <c r="G44" s="7" t="s">
        <v>287</v>
      </c>
      <c r="H44" s="7" t="s">
        <v>293</v>
      </c>
      <c r="I44" s="7" t="s">
        <v>345</v>
      </c>
      <c r="J44" s="7" t="s">
        <v>239</v>
      </c>
      <c r="K44" s="7" t="s">
        <v>295</v>
      </c>
      <c r="L44" s="7" t="s">
        <v>302</v>
      </c>
    </row>
    <row r="45" spans="1:12" ht="50" customHeight="1" x14ac:dyDescent="0.45">
      <c r="A45" s="8" t="s">
        <v>169</v>
      </c>
      <c r="B45" s="8" t="s">
        <v>167</v>
      </c>
      <c r="C45" s="8" t="s">
        <v>170</v>
      </c>
      <c r="D45" s="8" t="s">
        <v>239</v>
      </c>
      <c r="E45" s="8" t="s">
        <v>297</v>
      </c>
      <c r="F45" s="8" t="s">
        <v>286</v>
      </c>
      <c r="G45" s="8" t="s">
        <v>287</v>
      </c>
      <c r="H45" s="8" t="s">
        <v>299</v>
      </c>
      <c r="I45" s="8" t="s">
        <v>346</v>
      </c>
      <c r="J45" s="8" t="s">
        <v>239</v>
      </c>
      <c r="K45" s="8" t="s">
        <v>319</v>
      </c>
      <c r="L45" s="8" t="s">
        <v>347</v>
      </c>
    </row>
    <row r="46" spans="1:12" ht="50" customHeight="1" x14ac:dyDescent="0.45">
      <c r="A46" s="7" t="s">
        <v>171</v>
      </c>
      <c r="B46" s="7" t="s">
        <v>167</v>
      </c>
      <c r="C46" s="7" t="s">
        <v>172</v>
      </c>
      <c r="D46" s="7" t="s">
        <v>239</v>
      </c>
      <c r="E46" s="7" t="s">
        <v>285</v>
      </c>
      <c r="F46" s="7" t="s">
        <v>239</v>
      </c>
      <c r="G46" s="7" t="s">
        <v>287</v>
      </c>
      <c r="H46" s="7" t="s">
        <v>293</v>
      </c>
      <c r="I46" s="7" t="s">
        <v>345</v>
      </c>
      <c r="J46" s="7" t="s">
        <v>239</v>
      </c>
      <c r="K46" s="7" t="s">
        <v>239</v>
      </c>
      <c r="L46" s="7" t="s">
        <v>348</v>
      </c>
    </row>
    <row r="47" spans="1:12" ht="50" customHeight="1" x14ac:dyDescent="0.45">
      <c r="A47" s="8" t="s">
        <v>173</v>
      </c>
      <c r="B47" s="8" t="s">
        <v>167</v>
      </c>
      <c r="C47" s="8" t="s">
        <v>174</v>
      </c>
      <c r="D47" s="8" t="s">
        <v>239</v>
      </c>
      <c r="E47" s="8" t="s">
        <v>285</v>
      </c>
      <c r="F47" s="8" t="s">
        <v>292</v>
      </c>
      <c r="G47" s="8" t="s">
        <v>287</v>
      </c>
      <c r="H47" s="8" t="s">
        <v>293</v>
      </c>
      <c r="I47" s="8" t="s">
        <v>349</v>
      </c>
      <c r="J47" s="8" t="s">
        <v>239</v>
      </c>
      <c r="K47" s="8" t="s">
        <v>295</v>
      </c>
      <c r="L47" s="8" t="s">
        <v>350</v>
      </c>
    </row>
    <row r="48" spans="1:12" ht="50" customHeight="1" x14ac:dyDescent="0.45">
      <c r="A48" s="7" t="s">
        <v>175</v>
      </c>
      <c r="B48" s="7" t="s">
        <v>167</v>
      </c>
      <c r="C48" s="7" t="s">
        <v>176</v>
      </c>
      <c r="D48" s="7" t="s">
        <v>239</v>
      </c>
      <c r="E48" s="7" t="s">
        <v>280</v>
      </c>
      <c r="F48" s="7" t="s">
        <v>351</v>
      </c>
      <c r="G48" s="7" t="s">
        <v>287</v>
      </c>
      <c r="H48" s="7" t="s">
        <v>352</v>
      </c>
      <c r="I48" s="7" t="s">
        <v>239</v>
      </c>
      <c r="J48" s="7" t="s">
        <v>239</v>
      </c>
      <c r="K48" s="7" t="s">
        <v>239</v>
      </c>
      <c r="L48" s="7" t="s">
        <v>353</v>
      </c>
    </row>
    <row r="49" spans="1:12" ht="50" customHeight="1" x14ac:dyDescent="0.45">
      <c r="A49" s="8" t="s">
        <v>178</v>
      </c>
      <c r="B49" s="8" t="s">
        <v>167</v>
      </c>
      <c r="C49" s="8" t="s">
        <v>179</v>
      </c>
      <c r="D49" s="8" t="s">
        <v>239</v>
      </c>
      <c r="E49" s="8" t="s">
        <v>285</v>
      </c>
      <c r="F49" s="8" t="s">
        <v>292</v>
      </c>
      <c r="G49" s="8" t="s">
        <v>287</v>
      </c>
      <c r="H49" s="8" t="s">
        <v>239</v>
      </c>
      <c r="I49" s="8" t="s">
        <v>349</v>
      </c>
      <c r="J49" s="8" t="s">
        <v>239</v>
      </c>
      <c r="K49" s="8" t="s">
        <v>295</v>
      </c>
      <c r="L49" s="8" t="s">
        <v>296</v>
      </c>
    </row>
    <row r="50" spans="1:12" ht="50" customHeight="1" x14ac:dyDescent="0.45">
      <c r="A50" s="7" t="s">
        <v>180</v>
      </c>
      <c r="B50" s="7" t="s">
        <v>167</v>
      </c>
      <c r="C50" s="7" t="s">
        <v>181</v>
      </c>
      <c r="D50" s="7" t="s">
        <v>239</v>
      </c>
      <c r="E50" s="7" t="s">
        <v>354</v>
      </c>
      <c r="F50" s="7" t="s">
        <v>292</v>
      </c>
      <c r="G50" s="7" t="s">
        <v>287</v>
      </c>
      <c r="H50" s="7" t="s">
        <v>239</v>
      </c>
      <c r="I50" s="7" t="s">
        <v>349</v>
      </c>
      <c r="J50" s="7" t="s">
        <v>239</v>
      </c>
      <c r="K50" s="7" t="s">
        <v>295</v>
      </c>
      <c r="L50" s="7" t="s">
        <v>239</v>
      </c>
    </row>
    <row r="51" spans="1:12" ht="50" customHeight="1" x14ac:dyDescent="0.45">
      <c r="A51" s="8" t="s">
        <v>182</v>
      </c>
      <c r="B51" s="8" t="s">
        <v>167</v>
      </c>
      <c r="C51" s="8" t="s">
        <v>183</v>
      </c>
      <c r="D51" s="8" t="s">
        <v>239</v>
      </c>
      <c r="E51" s="8" t="s">
        <v>239</v>
      </c>
      <c r="F51" s="8" t="s">
        <v>355</v>
      </c>
      <c r="G51" s="8" t="s">
        <v>356</v>
      </c>
      <c r="H51" s="8" t="s">
        <v>352</v>
      </c>
      <c r="I51" s="8" t="s">
        <v>239</v>
      </c>
      <c r="J51" s="8" t="s">
        <v>239</v>
      </c>
      <c r="K51" s="8" t="s">
        <v>239</v>
      </c>
      <c r="L51" s="8" t="s">
        <v>239</v>
      </c>
    </row>
    <row r="52" spans="1:12" ht="50" customHeight="1" x14ac:dyDescent="0.45">
      <c r="A52" s="7" t="s">
        <v>184</v>
      </c>
      <c r="B52" s="7" t="s">
        <v>185</v>
      </c>
      <c r="C52" s="7" t="s">
        <v>186</v>
      </c>
      <c r="D52" s="7" t="s">
        <v>239</v>
      </c>
      <c r="E52" s="7" t="s">
        <v>239</v>
      </c>
      <c r="F52" s="7" t="s">
        <v>239</v>
      </c>
      <c r="G52" s="7" t="s">
        <v>257</v>
      </c>
      <c r="H52" s="7" t="s">
        <v>239</v>
      </c>
      <c r="I52" s="7" t="s">
        <v>239</v>
      </c>
      <c r="J52" s="7" t="s">
        <v>239</v>
      </c>
      <c r="K52" s="7" t="s">
        <v>239</v>
      </c>
      <c r="L52" s="7" t="s">
        <v>239</v>
      </c>
    </row>
    <row r="53" spans="1:12" ht="50" customHeight="1" x14ac:dyDescent="0.45">
      <c r="A53" s="8" t="s">
        <v>188</v>
      </c>
      <c r="B53" s="8" t="s">
        <v>185</v>
      </c>
      <c r="C53" s="8" t="s">
        <v>189</v>
      </c>
      <c r="D53" s="8" t="s">
        <v>239</v>
      </c>
      <c r="E53" s="8" t="s">
        <v>239</v>
      </c>
      <c r="F53" s="8" t="s">
        <v>331</v>
      </c>
      <c r="G53" s="8" t="s">
        <v>257</v>
      </c>
      <c r="H53" s="8" t="s">
        <v>239</v>
      </c>
      <c r="I53" s="8" t="s">
        <v>239</v>
      </c>
      <c r="J53" s="8" t="s">
        <v>357</v>
      </c>
      <c r="K53" s="8" t="s">
        <v>239</v>
      </c>
      <c r="L53" s="8" t="s">
        <v>239</v>
      </c>
    </row>
    <row r="54" spans="1:12" ht="50" customHeight="1" x14ac:dyDescent="0.45">
      <c r="A54" s="7" t="s">
        <v>191</v>
      </c>
      <c r="B54" s="7" t="s">
        <v>185</v>
      </c>
      <c r="C54" s="7" t="s">
        <v>192</v>
      </c>
      <c r="D54" s="7" t="s">
        <v>239</v>
      </c>
      <c r="E54" s="7" t="s">
        <v>239</v>
      </c>
      <c r="F54" s="7" t="s">
        <v>331</v>
      </c>
      <c r="G54" s="7" t="s">
        <v>257</v>
      </c>
      <c r="H54" s="7" t="s">
        <v>239</v>
      </c>
      <c r="I54" s="7" t="s">
        <v>239</v>
      </c>
      <c r="J54" s="7" t="s">
        <v>357</v>
      </c>
      <c r="K54" s="7" t="s">
        <v>239</v>
      </c>
      <c r="L54" s="7" t="s">
        <v>358</v>
      </c>
    </row>
    <row r="55" spans="1:12" ht="50" customHeight="1" x14ac:dyDescent="0.45">
      <c r="A55" s="8" t="s">
        <v>194</v>
      </c>
      <c r="B55" s="8" t="s">
        <v>185</v>
      </c>
      <c r="C55" s="8" t="s">
        <v>195</v>
      </c>
      <c r="D55" s="8" t="s">
        <v>239</v>
      </c>
      <c r="E55" s="8" t="s">
        <v>239</v>
      </c>
      <c r="F55" s="8" t="s">
        <v>331</v>
      </c>
      <c r="G55" s="8" t="s">
        <v>269</v>
      </c>
      <c r="H55" s="8" t="s">
        <v>239</v>
      </c>
      <c r="I55" s="8" t="s">
        <v>239</v>
      </c>
      <c r="J55" s="8" t="s">
        <v>239</v>
      </c>
      <c r="K55" s="8" t="s">
        <v>332</v>
      </c>
      <c r="L55" s="8" t="s">
        <v>359</v>
      </c>
    </row>
    <row r="56" spans="1:12" ht="50" customHeight="1" x14ac:dyDescent="0.45">
      <c r="A56" s="7" t="s">
        <v>196</v>
      </c>
      <c r="B56" s="7" t="s">
        <v>185</v>
      </c>
      <c r="C56" s="7" t="s">
        <v>197</v>
      </c>
      <c r="D56" s="7" t="s">
        <v>239</v>
      </c>
      <c r="E56" s="7" t="s">
        <v>280</v>
      </c>
      <c r="F56" s="7" t="s">
        <v>281</v>
      </c>
      <c r="G56" s="7" t="s">
        <v>257</v>
      </c>
      <c r="H56" s="7" t="s">
        <v>239</v>
      </c>
      <c r="I56" s="7" t="s">
        <v>239</v>
      </c>
      <c r="J56" s="7" t="s">
        <v>282</v>
      </c>
      <c r="K56" s="7" t="s">
        <v>283</v>
      </c>
      <c r="L56" s="7" t="s">
        <v>239</v>
      </c>
    </row>
    <row r="57" spans="1:12" ht="50" customHeight="1" x14ac:dyDescent="0.45">
      <c r="A57" s="8" t="s">
        <v>198</v>
      </c>
      <c r="B57" s="8" t="s">
        <v>185</v>
      </c>
      <c r="C57" s="8" t="s">
        <v>199</v>
      </c>
      <c r="D57" s="8" t="s">
        <v>239</v>
      </c>
      <c r="E57" s="8" t="s">
        <v>239</v>
      </c>
      <c r="F57" s="8" t="s">
        <v>351</v>
      </c>
      <c r="G57" s="8" t="s">
        <v>257</v>
      </c>
      <c r="H57" s="8" t="s">
        <v>239</v>
      </c>
      <c r="I57" s="8" t="s">
        <v>239</v>
      </c>
      <c r="J57" s="8" t="s">
        <v>282</v>
      </c>
      <c r="K57" s="8" t="s">
        <v>239</v>
      </c>
      <c r="L57" s="8" t="s">
        <v>239</v>
      </c>
    </row>
    <row r="58" spans="1:12" ht="50" customHeight="1" x14ac:dyDescent="0.45">
      <c r="A58" s="7" t="s">
        <v>200</v>
      </c>
      <c r="B58" s="7" t="s">
        <v>185</v>
      </c>
      <c r="C58" s="7" t="s">
        <v>201</v>
      </c>
      <c r="D58" s="7" t="s">
        <v>321</v>
      </c>
      <c r="E58" s="7" t="s">
        <v>239</v>
      </c>
      <c r="F58" s="7" t="s">
        <v>239</v>
      </c>
      <c r="G58" s="7" t="s">
        <v>257</v>
      </c>
      <c r="H58" s="7" t="s">
        <v>239</v>
      </c>
      <c r="I58" s="7" t="s">
        <v>239</v>
      </c>
      <c r="J58" s="7" t="s">
        <v>255</v>
      </c>
      <c r="K58" s="7" t="s">
        <v>239</v>
      </c>
      <c r="L58" s="7" t="s">
        <v>239</v>
      </c>
    </row>
    <row r="59" spans="1:12" ht="50" customHeight="1" x14ac:dyDescent="0.45">
      <c r="A59" s="8" t="s">
        <v>203</v>
      </c>
      <c r="B59" s="8" t="s">
        <v>185</v>
      </c>
      <c r="C59" s="8" t="s">
        <v>204</v>
      </c>
      <c r="D59" s="8" t="s">
        <v>321</v>
      </c>
      <c r="E59" s="8" t="s">
        <v>239</v>
      </c>
      <c r="F59" s="8" t="s">
        <v>351</v>
      </c>
      <c r="G59" s="8" t="s">
        <v>257</v>
      </c>
      <c r="H59" s="8" t="s">
        <v>239</v>
      </c>
      <c r="I59" s="8" t="s">
        <v>239</v>
      </c>
      <c r="J59" s="8" t="s">
        <v>239</v>
      </c>
      <c r="K59" s="8" t="s">
        <v>239</v>
      </c>
      <c r="L59" s="8" t="s">
        <v>348</v>
      </c>
    </row>
    <row r="60" spans="1:12" ht="50" customHeight="1" x14ac:dyDescent="0.45">
      <c r="A60" s="7" t="s">
        <v>206</v>
      </c>
      <c r="B60" s="7" t="s">
        <v>207</v>
      </c>
      <c r="C60" s="7" t="s">
        <v>208</v>
      </c>
      <c r="D60" s="7" t="s">
        <v>360</v>
      </c>
      <c r="E60" s="7" t="s">
        <v>239</v>
      </c>
      <c r="F60" s="7" t="s">
        <v>239</v>
      </c>
      <c r="G60" s="7" t="s">
        <v>257</v>
      </c>
      <c r="H60" s="7" t="s">
        <v>239</v>
      </c>
      <c r="I60" s="7" t="s">
        <v>239</v>
      </c>
      <c r="J60" s="7" t="s">
        <v>357</v>
      </c>
      <c r="K60" s="7" t="s">
        <v>239</v>
      </c>
      <c r="L60" s="7" t="s">
        <v>239</v>
      </c>
    </row>
    <row r="61" spans="1:12" ht="50" customHeight="1" x14ac:dyDescent="0.45">
      <c r="A61" s="8" t="s">
        <v>210</v>
      </c>
      <c r="B61" s="8" t="s">
        <v>207</v>
      </c>
      <c r="C61" s="8" t="s">
        <v>211</v>
      </c>
      <c r="D61" s="8" t="s">
        <v>360</v>
      </c>
      <c r="E61" s="8" t="s">
        <v>239</v>
      </c>
      <c r="F61" s="8" t="s">
        <v>239</v>
      </c>
      <c r="G61" s="8" t="s">
        <v>257</v>
      </c>
      <c r="H61" s="8" t="s">
        <v>239</v>
      </c>
      <c r="I61" s="8" t="s">
        <v>239</v>
      </c>
      <c r="J61" s="8" t="s">
        <v>239</v>
      </c>
      <c r="K61" s="8" t="s">
        <v>239</v>
      </c>
      <c r="L61" s="8" t="s">
        <v>239</v>
      </c>
    </row>
    <row r="62" spans="1:12" ht="50" customHeight="1" x14ac:dyDescent="0.45">
      <c r="A62" s="7" t="s">
        <v>212</v>
      </c>
      <c r="B62" s="7" t="s">
        <v>207</v>
      </c>
      <c r="C62" s="7" t="s">
        <v>213</v>
      </c>
      <c r="D62" s="7" t="s">
        <v>360</v>
      </c>
      <c r="E62" s="7" t="s">
        <v>239</v>
      </c>
      <c r="F62" s="7" t="s">
        <v>239</v>
      </c>
      <c r="G62" s="7" t="s">
        <v>269</v>
      </c>
      <c r="H62" s="7" t="s">
        <v>239</v>
      </c>
      <c r="I62" s="7" t="s">
        <v>239</v>
      </c>
      <c r="J62" s="7" t="s">
        <v>357</v>
      </c>
      <c r="K62" s="7" t="s">
        <v>239</v>
      </c>
      <c r="L62" s="7" t="s">
        <v>239</v>
      </c>
    </row>
    <row r="63" spans="1:12" ht="50" customHeight="1" x14ac:dyDescent="0.45">
      <c r="A63" s="8" t="s">
        <v>215</v>
      </c>
      <c r="B63" s="8" t="s">
        <v>207</v>
      </c>
      <c r="C63" s="8" t="s">
        <v>216</v>
      </c>
      <c r="D63" s="8" t="s">
        <v>360</v>
      </c>
      <c r="E63" s="8" t="s">
        <v>239</v>
      </c>
      <c r="F63" s="8" t="s">
        <v>239</v>
      </c>
      <c r="G63" s="8" t="s">
        <v>257</v>
      </c>
      <c r="H63" s="8" t="s">
        <v>239</v>
      </c>
      <c r="I63" s="8" t="s">
        <v>361</v>
      </c>
      <c r="J63" s="8" t="s">
        <v>239</v>
      </c>
      <c r="K63" s="8" t="s">
        <v>239</v>
      </c>
      <c r="L63" s="8" t="s">
        <v>239</v>
      </c>
    </row>
    <row r="64" spans="1:12" ht="50" customHeight="1" x14ac:dyDescent="0.45">
      <c r="A64" s="7" t="s">
        <v>218</v>
      </c>
      <c r="B64" s="7" t="s">
        <v>207</v>
      </c>
      <c r="C64" s="7" t="s">
        <v>219</v>
      </c>
      <c r="D64" s="7" t="s">
        <v>360</v>
      </c>
      <c r="E64" s="7" t="s">
        <v>362</v>
      </c>
      <c r="F64" s="7" t="s">
        <v>239</v>
      </c>
      <c r="G64" s="7" t="s">
        <v>257</v>
      </c>
      <c r="H64" s="7" t="s">
        <v>239</v>
      </c>
      <c r="I64" s="7" t="s">
        <v>239</v>
      </c>
      <c r="J64" s="7" t="s">
        <v>239</v>
      </c>
      <c r="K64" s="7" t="s">
        <v>239</v>
      </c>
      <c r="L64" s="7" t="s">
        <v>363</v>
      </c>
    </row>
    <row r="65" spans="1:12" ht="50" customHeight="1" x14ac:dyDescent="0.45">
      <c r="A65" s="8" t="s">
        <v>220</v>
      </c>
      <c r="B65" s="8" t="s">
        <v>207</v>
      </c>
      <c r="C65" s="8" t="s">
        <v>221</v>
      </c>
      <c r="D65" s="8" t="s">
        <v>239</v>
      </c>
      <c r="E65" s="8" t="s">
        <v>364</v>
      </c>
      <c r="F65" s="8" t="s">
        <v>239</v>
      </c>
      <c r="G65" s="8" t="s">
        <v>257</v>
      </c>
      <c r="H65" s="8" t="s">
        <v>239</v>
      </c>
      <c r="I65" s="8" t="s">
        <v>239</v>
      </c>
      <c r="J65" s="8" t="s">
        <v>239</v>
      </c>
      <c r="K65" s="8" t="s">
        <v>239</v>
      </c>
      <c r="L65" s="8" t="s">
        <v>239</v>
      </c>
    </row>
    <row r="66" spans="1:12" ht="50" customHeight="1" x14ac:dyDescent="0.45">
      <c r="A66" s="7" t="s">
        <v>223</v>
      </c>
      <c r="B66" s="7" t="s">
        <v>207</v>
      </c>
      <c r="C66" s="7" t="s">
        <v>224</v>
      </c>
      <c r="D66" s="7" t="s">
        <v>239</v>
      </c>
      <c r="E66" s="7" t="s">
        <v>365</v>
      </c>
      <c r="F66" s="7" t="s">
        <v>239</v>
      </c>
      <c r="G66" s="7" t="s">
        <v>298</v>
      </c>
      <c r="H66" s="7" t="s">
        <v>239</v>
      </c>
      <c r="I66" s="7" t="s">
        <v>361</v>
      </c>
      <c r="J66" s="7" t="s">
        <v>239</v>
      </c>
      <c r="K66" s="7" t="s">
        <v>239</v>
      </c>
      <c r="L66" s="7" t="s">
        <v>366</v>
      </c>
    </row>
  </sheetData>
  <mergeCells count="1">
    <mergeCell ref="A1:L1"/>
  </mergeCell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44"/>
  <sheetViews>
    <sheetView showGridLines="0" zoomScaleNormal="100" workbookViewId="0">
      <pane xSplit="2" ySplit="4" topLeftCell="C24" activePane="bottomRight" state="frozen"/>
      <selection pane="topRight" activeCell="C1" sqref="C1"/>
      <selection pane="bottomLeft" activeCell="A5" sqref="A5"/>
      <selection pane="bottomRight" activeCell="B29" sqref="B29"/>
    </sheetView>
  </sheetViews>
  <sheetFormatPr defaultColWidth="8.6640625" defaultRowHeight="14.25" x14ac:dyDescent="0.45"/>
  <cols>
    <col min="1" max="1" width="9" customWidth="1"/>
    <col min="2" max="2" width="35" customWidth="1"/>
    <col min="3" max="3" width="24" customWidth="1"/>
    <col min="4" max="4" width="100" customWidth="1"/>
  </cols>
  <sheetData>
    <row r="1" spans="1:4" ht="19.5" customHeight="1" x14ac:dyDescent="0.6">
      <c r="A1" s="13" t="s">
        <v>367</v>
      </c>
      <c r="B1" s="13"/>
      <c r="C1" s="13"/>
      <c r="D1" s="13"/>
    </row>
    <row r="2" spans="1:4" ht="15" customHeight="1" x14ac:dyDescent="0.45">
      <c r="A2" s="14" t="s">
        <v>368</v>
      </c>
      <c r="B2" s="14"/>
      <c r="C2" s="14"/>
      <c r="D2" s="14"/>
    </row>
    <row r="4" spans="1:4" ht="26.25" customHeight="1" x14ac:dyDescent="0.45">
      <c r="A4" s="6" t="s">
        <v>369</v>
      </c>
      <c r="B4" s="6" t="s">
        <v>370</v>
      </c>
      <c r="C4" s="6" t="s">
        <v>371</v>
      </c>
      <c r="D4" s="6" t="s">
        <v>372</v>
      </c>
    </row>
    <row r="5" spans="1:4" ht="69" customHeight="1" x14ac:dyDescent="0.45">
      <c r="A5" s="7" t="s">
        <v>54</v>
      </c>
      <c r="B5" s="7" t="s">
        <v>373</v>
      </c>
      <c r="C5" s="7" t="s">
        <v>50</v>
      </c>
      <c r="D5" s="7" t="s">
        <v>374</v>
      </c>
    </row>
    <row r="6" spans="1:4" ht="69" customHeight="1" x14ac:dyDescent="0.45">
      <c r="A6" s="8" t="s">
        <v>57</v>
      </c>
      <c r="B6" s="8" t="s">
        <v>375</v>
      </c>
      <c r="C6" s="8" t="s">
        <v>55</v>
      </c>
      <c r="D6" s="8" t="s">
        <v>376</v>
      </c>
    </row>
    <row r="7" spans="1:4" ht="69" customHeight="1" x14ac:dyDescent="0.45">
      <c r="A7" s="7" t="s">
        <v>60</v>
      </c>
      <c r="B7" s="7" t="s">
        <v>377</v>
      </c>
      <c r="C7" s="7" t="s">
        <v>378</v>
      </c>
      <c r="D7" s="7" t="s">
        <v>379</v>
      </c>
    </row>
    <row r="8" spans="1:4" ht="69" customHeight="1" x14ac:dyDescent="0.45">
      <c r="A8" s="8" t="s">
        <v>68</v>
      </c>
      <c r="B8" s="8" t="s">
        <v>380</v>
      </c>
      <c r="C8" s="8" t="s">
        <v>381</v>
      </c>
      <c r="D8" s="8" t="s">
        <v>382</v>
      </c>
    </row>
    <row r="9" spans="1:4" ht="69" customHeight="1" x14ac:dyDescent="0.45">
      <c r="A9" s="7" t="s">
        <v>79</v>
      </c>
      <c r="B9" s="7" t="s">
        <v>383</v>
      </c>
      <c r="C9" s="7" t="s">
        <v>77</v>
      </c>
      <c r="D9" s="7" t="s">
        <v>384</v>
      </c>
    </row>
    <row r="10" spans="1:4" ht="69" customHeight="1" x14ac:dyDescent="0.45">
      <c r="A10" s="8" t="s">
        <v>65</v>
      </c>
      <c r="B10" s="8" t="s">
        <v>385</v>
      </c>
      <c r="C10" s="8" t="s">
        <v>386</v>
      </c>
      <c r="D10" s="8" t="s">
        <v>387</v>
      </c>
    </row>
    <row r="11" spans="1:4" ht="69" customHeight="1" x14ac:dyDescent="0.45">
      <c r="A11" s="7" t="s">
        <v>83</v>
      </c>
      <c r="B11" s="7" t="s">
        <v>388</v>
      </c>
      <c r="C11" s="7" t="s">
        <v>80</v>
      </c>
      <c r="D11" s="7" t="s">
        <v>389</v>
      </c>
    </row>
    <row r="12" spans="1:4" ht="69" customHeight="1" x14ac:dyDescent="0.45">
      <c r="A12" s="8" t="s">
        <v>86</v>
      </c>
      <c r="B12" s="8" t="s">
        <v>390</v>
      </c>
      <c r="C12" s="8" t="s">
        <v>84</v>
      </c>
      <c r="D12" s="8" t="s">
        <v>391</v>
      </c>
    </row>
    <row r="13" spans="1:4" ht="69" customHeight="1" x14ac:dyDescent="0.45">
      <c r="A13" s="7" t="s">
        <v>89</v>
      </c>
      <c r="B13" s="7" t="s">
        <v>392</v>
      </c>
      <c r="C13" s="7" t="s">
        <v>87</v>
      </c>
      <c r="D13" s="7" t="s">
        <v>393</v>
      </c>
    </row>
    <row r="14" spans="1:4" ht="69" customHeight="1" x14ac:dyDescent="0.45">
      <c r="A14" s="8" t="s">
        <v>98</v>
      </c>
      <c r="B14" s="8" t="s">
        <v>394</v>
      </c>
      <c r="C14" s="8" t="s">
        <v>96</v>
      </c>
      <c r="D14" s="8" t="s">
        <v>395</v>
      </c>
    </row>
    <row r="15" spans="1:4" ht="69" customHeight="1" x14ac:dyDescent="0.45">
      <c r="A15" s="7" t="s">
        <v>92</v>
      </c>
      <c r="B15" s="7" t="s">
        <v>396</v>
      </c>
      <c r="C15" s="7" t="s">
        <v>90</v>
      </c>
      <c r="D15" s="7" t="s">
        <v>397</v>
      </c>
    </row>
    <row r="16" spans="1:4" ht="69" customHeight="1" x14ac:dyDescent="0.45">
      <c r="A16" s="8" t="s">
        <v>104</v>
      </c>
      <c r="B16" s="8" t="s">
        <v>398</v>
      </c>
      <c r="C16" s="8" t="s">
        <v>399</v>
      </c>
      <c r="D16" s="8" t="s">
        <v>400</v>
      </c>
    </row>
    <row r="17" spans="1:4" ht="69" customHeight="1" x14ac:dyDescent="0.45">
      <c r="A17" s="7" t="s">
        <v>107</v>
      </c>
      <c r="B17" s="7" t="s">
        <v>401</v>
      </c>
      <c r="C17" s="7" t="s">
        <v>402</v>
      </c>
      <c r="D17" s="7" t="s">
        <v>403</v>
      </c>
    </row>
    <row r="18" spans="1:4" ht="69" customHeight="1" x14ac:dyDescent="0.45">
      <c r="A18" s="8" t="s">
        <v>113</v>
      </c>
      <c r="B18" s="8" t="s">
        <v>404</v>
      </c>
      <c r="C18" s="8" t="s">
        <v>111</v>
      </c>
      <c r="D18" s="8" t="s">
        <v>405</v>
      </c>
    </row>
    <row r="19" spans="1:4" ht="69" customHeight="1" x14ac:dyDescent="0.45">
      <c r="A19" s="7" t="s">
        <v>71</v>
      </c>
      <c r="B19" s="7" t="s">
        <v>406</v>
      </c>
      <c r="C19" s="7" t="s">
        <v>407</v>
      </c>
      <c r="D19" s="7" t="s">
        <v>408</v>
      </c>
    </row>
    <row r="20" spans="1:4" ht="69" customHeight="1" x14ac:dyDescent="0.45">
      <c r="A20" s="8" t="s">
        <v>118</v>
      </c>
      <c r="B20" s="8" t="s">
        <v>409</v>
      </c>
      <c r="C20" s="8" t="s">
        <v>116</v>
      </c>
      <c r="D20" s="8" t="s">
        <v>410</v>
      </c>
    </row>
    <row r="21" spans="1:4" ht="69" customHeight="1" x14ac:dyDescent="0.45">
      <c r="A21" s="7" t="s">
        <v>110</v>
      </c>
      <c r="B21" s="7" t="s">
        <v>411</v>
      </c>
      <c r="C21" s="7" t="s">
        <v>108</v>
      </c>
      <c r="D21" s="7" t="s">
        <v>412</v>
      </c>
    </row>
    <row r="22" spans="1:4" ht="69" customHeight="1" x14ac:dyDescent="0.45">
      <c r="A22" s="8" t="s">
        <v>121</v>
      </c>
      <c r="B22" s="8" t="s">
        <v>413</v>
      </c>
      <c r="C22" s="8" t="s">
        <v>119</v>
      </c>
      <c r="D22" s="8" t="s">
        <v>414</v>
      </c>
    </row>
    <row r="23" spans="1:4" ht="69" customHeight="1" x14ac:dyDescent="0.45">
      <c r="A23" s="7" t="s">
        <v>124</v>
      </c>
      <c r="B23" s="7" t="s">
        <v>415</v>
      </c>
      <c r="C23" s="7" t="s">
        <v>122</v>
      </c>
      <c r="D23" s="7" t="s">
        <v>416</v>
      </c>
    </row>
    <row r="24" spans="1:4" ht="69" customHeight="1" x14ac:dyDescent="0.45">
      <c r="A24" s="8" t="s">
        <v>127</v>
      </c>
      <c r="B24" s="8" t="s">
        <v>417</v>
      </c>
      <c r="C24" s="8" t="s">
        <v>125</v>
      </c>
      <c r="D24" s="8" t="s">
        <v>418</v>
      </c>
    </row>
    <row r="25" spans="1:4" ht="69" customHeight="1" x14ac:dyDescent="0.45">
      <c r="A25" s="7" t="s">
        <v>190</v>
      </c>
      <c r="B25" s="7" t="s">
        <v>419</v>
      </c>
      <c r="C25" s="7" t="s">
        <v>188</v>
      </c>
      <c r="D25" s="7" t="s">
        <v>420</v>
      </c>
    </row>
    <row r="26" spans="1:4" ht="69" customHeight="1" x14ac:dyDescent="0.45">
      <c r="A26" s="8" t="s">
        <v>136</v>
      </c>
      <c r="B26" s="8" t="s">
        <v>421</v>
      </c>
      <c r="C26" s="8" t="s">
        <v>422</v>
      </c>
      <c r="D26" s="8" t="s">
        <v>423</v>
      </c>
    </row>
    <row r="27" spans="1:4" ht="69" customHeight="1" x14ac:dyDescent="0.45">
      <c r="A27" s="7" t="s">
        <v>153</v>
      </c>
      <c r="B27" s="7" t="s">
        <v>424</v>
      </c>
      <c r="C27" s="7" t="s">
        <v>151</v>
      </c>
      <c r="D27" s="7" t="s">
        <v>425</v>
      </c>
    </row>
    <row r="28" spans="1:4" ht="69" customHeight="1" x14ac:dyDescent="0.45">
      <c r="A28" s="8" t="s">
        <v>139</v>
      </c>
      <c r="B28" s="8" t="s">
        <v>426</v>
      </c>
      <c r="C28" s="8" t="s">
        <v>427</v>
      </c>
      <c r="D28" s="8" t="s">
        <v>428</v>
      </c>
    </row>
    <row r="29" spans="1:4" ht="69" customHeight="1" x14ac:dyDescent="0.45">
      <c r="A29" s="7" t="s">
        <v>142</v>
      </c>
      <c r="B29" s="7" t="s">
        <v>429</v>
      </c>
      <c r="C29" s="7" t="s">
        <v>430</v>
      </c>
      <c r="D29" s="7" t="s">
        <v>431</v>
      </c>
    </row>
    <row r="30" spans="1:4" ht="69" customHeight="1" x14ac:dyDescent="0.45">
      <c r="A30" s="8" t="s">
        <v>158</v>
      </c>
      <c r="B30" s="8" t="s">
        <v>432</v>
      </c>
      <c r="C30" s="8" t="s">
        <v>433</v>
      </c>
      <c r="D30" s="8" t="s">
        <v>434</v>
      </c>
    </row>
    <row r="31" spans="1:4" ht="69" customHeight="1" x14ac:dyDescent="0.45">
      <c r="A31" s="7" t="s">
        <v>161</v>
      </c>
      <c r="B31" s="7" t="s">
        <v>435</v>
      </c>
      <c r="C31" s="7" t="s">
        <v>159</v>
      </c>
      <c r="D31" s="7" t="s">
        <v>436</v>
      </c>
    </row>
    <row r="32" spans="1:4" ht="69" customHeight="1" x14ac:dyDescent="0.45">
      <c r="A32" s="8" t="s">
        <v>150</v>
      </c>
      <c r="B32" s="8" t="s">
        <v>437</v>
      </c>
      <c r="C32" s="8" t="s">
        <v>438</v>
      </c>
      <c r="D32" s="8" t="s">
        <v>439</v>
      </c>
    </row>
    <row r="33" spans="1:4" ht="69" customHeight="1" x14ac:dyDescent="0.45">
      <c r="A33" s="7" t="s">
        <v>101</v>
      </c>
      <c r="B33" s="7" t="s">
        <v>440</v>
      </c>
      <c r="C33" s="7" t="s">
        <v>441</v>
      </c>
      <c r="D33" s="7" t="s">
        <v>442</v>
      </c>
    </row>
    <row r="34" spans="1:4" ht="69" customHeight="1" x14ac:dyDescent="0.45">
      <c r="A34" s="8" t="s">
        <v>95</v>
      </c>
      <c r="B34" s="8" t="s">
        <v>443</v>
      </c>
      <c r="C34" s="8" t="s">
        <v>444</v>
      </c>
      <c r="D34" s="8" t="s">
        <v>445</v>
      </c>
    </row>
    <row r="35" spans="1:4" ht="69" customHeight="1" x14ac:dyDescent="0.45">
      <c r="A35" s="7" t="s">
        <v>177</v>
      </c>
      <c r="B35" s="7" t="s">
        <v>446</v>
      </c>
      <c r="C35" s="7" t="s">
        <v>447</v>
      </c>
      <c r="D35" s="7" t="s">
        <v>448</v>
      </c>
    </row>
    <row r="36" spans="1:4" ht="69" customHeight="1" x14ac:dyDescent="0.45">
      <c r="A36" s="8" t="s">
        <v>187</v>
      </c>
      <c r="B36" s="8" t="s">
        <v>449</v>
      </c>
      <c r="C36" s="8" t="s">
        <v>184</v>
      </c>
      <c r="D36" s="8" t="s">
        <v>450</v>
      </c>
    </row>
    <row r="37" spans="1:4" ht="69" customHeight="1" x14ac:dyDescent="0.45">
      <c r="A37" s="7" t="s">
        <v>193</v>
      </c>
      <c r="B37" s="7" t="s">
        <v>451</v>
      </c>
      <c r="C37" s="7" t="s">
        <v>191</v>
      </c>
      <c r="D37" s="7" t="s">
        <v>452</v>
      </c>
    </row>
    <row r="38" spans="1:4" ht="69" customHeight="1" x14ac:dyDescent="0.45">
      <c r="A38" s="8" t="s">
        <v>202</v>
      </c>
      <c r="B38" s="8" t="s">
        <v>453</v>
      </c>
      <c r="C38" s="8" t="s">
        <v>200</v>
      </c>
      <c r="D38" s="8" t="s">
        <v>454</v>
      </c>
    </row>
    <row r="39" spans="1:4" ht="69" customHeight="1" x14ac:dyDescent="0.45">
      <c r="A39" s="7" t="s">
        <v>205</v>
      </c>
      <c r="B39" s="7" t="s">
        <v>455</v>
      </c>
      <c r="C39" s="7" t="s">
        <v>203</v>
      </c>
      <c r="D39" s="7" t="s">
        <v>456</v>
      </c>
    </row>
    <row r="40" spans="1:4" ht="69" customHeight="1" x14ac:dyDescent="0.45">
      <c r="A40" s="8" t="s">
        <v>214</v>
      </c>
      <c r="B40" s="8" t="s">
        <v>457</v>
      </c>
      <c r="C40" s="8" t="s">
        <v>212</v>
      </c>
      <c r="D40" s="8" t="s">
        <v>458</v>
      </c>
    </row>
    <row r="41" spans="1:4" ht="69" customHeight="1" x14ac:dyDescent="0.45">
      <c r="A41" s="7" t="s">
        <v>222</v>
      </c>
      <c r="B41" s="7" t="s">
        <v>459</v>
      </c>
      <c r="C41" s="7" t="s">
        <v>220</v>
      </c>
      <c r="D41" s="7" t="s">
        <v>460</v>
      </c>
    </row>
    <row r="42" spans="1:4" ht="69" customHeight="1" x14ac:dyDescent="0.45">
      <c r="A42" s="8" t="s">
        <v>217</v>
      </c>
      <c r="B42" s="8" t="s">
        <v>461</v>
      </c>
      <c r="C42" s="8" t="s">
        <v>215</v>
      </c>
      <c r="D42" s="8" t="s">
        <v>462</v>
      </c>
    </row>
    <row r="43" spans="1:4" ht="69" customHeight="1" x14ac:dyDescent="0.45">
      <c r="A43" s="7" t="s">
        <v>209</v>
      </c>
      <c r="B43" s="7" t="s">
        <v>463</v>
      </c>
      <c r="C43" s="7" t="s">
        <v>206</v>
      </c>
      <c r="D43" s="7" t="s">
        <v>464</v>
      </c>
    </row>
    <row r="44" spans="1:4" ht="69" customHeight="1" x14ac:dyDescent="0.45">
      <c r="A44" s="8" t="s">
        <v>130</v>
      </c>
      <c r="B44" s="8" t="s">
        <v>465</v>
      </c>
      <c r="C44" s="8" t="s">
        <v>466</v>
      </c>
      <c r="D44" s="8" t="s">
        <v>467</v>
      </c>
    </row>
  </sheetData>
  <mergeCells count="2">
    <mergeCell ref="A1:D1"/>
    <mergeCell ref="A2:D2"/>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7"/>
  <sheetViews>
    <sheetView showGridLines="0" zoomScaleNormal="100" workbookViewId="0">
      <selection activeCell="B18" sqref="B18"/>
    </sheetView>
  </sheetViews>
  <sheetFormatPr defaultColWidth="8.6640625" defaultRowHeight="14.25" x14ac:dyDescent="0.45"/>
  <cols>
    <col min="1" max="1" width="12" customWidth="1"/>
    <col min="2" max="3" width="50" customWidth="1"/>
    <col min="4" max="4" width="28" customWidth="1"/>
  </cols>
  <sheetData>
    <row r="1" spans="1:4" ht="19.5" customHeight="1" x14ac:dyDescent="0.6">
      <c r="A1" s="13" t="s">
        <v>468</v>
      </c>
      <c r="B1" s="13"/>
      <c r="C1" s="13"/>
      <c r="D1" s="13"/>
    </row>
    <row r="2" spans="1:4" ht="15" customHeight="1" x14ac:dyDescent="0.45">
      <c r="A2" s="14" t="s">
        <v>469</v>
      </c>
      <c r="B2" s="14"/>
      <c r="C2" s="14"/>
      <c r="D2" s="14"/>
    </row>
    <row r="4" spans="1:4" ht="15" customHeight="1" x14ac:dyDescent="0.45">
      <c r="A4" s="6" t="s">
        <v>470</v>
      </c>
      <c r="B4" s="6" t="s">
        <v>471</v>
      </c>
      <c r="C4" s="6" t="s">
        <v>472</v>
      </c>
      <c r="D4" s="6" t="s">
        <v>473</v>
      </c>
    </row>
    <row r="5" spans="1:4" ht="71" customHeight="1" x14ac:dyDescent="0.45">
      <c r="A5" s="7" t="s">
        <v>53</v>
      </c>
      <c r="B5" s="7" t="s">
        <v>474</v>
      </c>
      <c r="C5" s="7" t="s">
        <v>475</v>
      </c>
      <c r="D5" s="7" t="s">
        <v>476</v>
      </c>
    </row>
    <row r="6" spans="1:4" ht="71" customHeight="1" x14ac:dyDescent="0.45">
      <c r="A6" s="8" t="s">
        <v>40</v>
      </c>
      <c r="B6" s="8" t="s">
        <v>477</v>
      </c>
      <c r="C6" s="8" t="s">
        <v>478</v>
      </c>
      <c r="D6" s="8" t="s">
        <v>479</v>
      </c>
    </row>
    <row r="7" spans="1:4" ht="71" customHeight="1" x14ac:dyDescent="0.45">
      <c r="A7" s="7" t="s">
        <v>76</v>
      </c>
      <c r="B7" s="7" t="s">
        <v>480</v>
      </c>
      <c r="C7" s="7" t="s">
        <v>481</v>
      </c>
      <c r="D7" s="7" t="s">
        <v>482</v>
      </c>
    </row>
  </sheetData>
  <mergeCells count="2">
    <mergeCell ref="A1:D1"/>
    <mergeCell ref="A2:D2"/>
  </mergeCells>
  <pageMargins left="0.75" right="0.75" top="1" bottom="1" header="0.511811023622047" footer="0.511811023622047"/>
  <pageSetup paperSize="9" orientation="portrait" horizontalDpi="300" verticalDpi="30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22"/>
  <sheetViews>
    <sheetView showGridLines="0" zoomScaleNormal="100" workbookViewId="0">
      <selection sqref="A1:D1"/>
    </sheetView>
  </sheetViews>
  <sheetFormatPr defaultColWidth="8.6640625" defaultRowHeight="14.25" x14ac:dyDescent="0.45"/>
  <cols>
    <col min="1" max="1" width="38" customWidth="1"/>
    <col min="2" max="2" width="18" customWidth="1"/>
    <col min="3" max="6" width="12" customWidth="1"/>
    <col min="7" max="7" width="14" customWidth="1"/>
  </cols>
  <sheetData>
    <row r="1" spans="1:7" ht="19.5" customHeight="1" x14ac:dyDescent="0.6">
      <c r="A1" s="13" t="s">
        <v>483</v>
      </c>
      <c r="B1" s="13"/>
      <c r="C1" s="13"/>
      <c r="D1" s="13"/>
    </row>
    <row r="2" spans="1:7" ht="15" customHeight="1" x14ac:dyDescent="0.45">
      <c r="A2" s="14" t="s">
        <v>484</v>
      </c>
      <c r="B2" s="14"/>
      <c r="C2" s="14"/>
      <c r="D2" s="14"/>
    </row>
    <row r="4" spans="1:7" ht="15" customHeight="1" x14ac:dyDescent="0.45">
      <c r="A4" s="3" t="s">
        <v>485</v>
      </c>
      <c r="B4" s="9" t="str">
        <f>'Cuestionario Proveedores'!B2</f>
        <v>Baja</v>
      </c>
    </row>
    <row r="5" spans="1:7" ht="15" customHeight="1" x14ac:dyDescent="0.45">
      <c r="A5" s="3" t="s">
        <v>486</v>
      </c>
      <c r="B5" s="9">
        <f>COUNTA('Cuestionario Proveedores'!A5:A67)</f>
        <v>63</v>
      </c>
    </row>
    <row r="6" spans="1:7" ht="15" customHeight="1" x14ac:dyDescent="0.45">
      <c r="A6" s="3" t="s">
        <v>487</v>
      </c>
      <c r="B6" s="9">
        <f>COUNTIF('Cuestionario Proveedores'!E5:E67,"Sí")</f>
        <v>32</v>
      </c>
    </row>
    <row r="7" spans="1:7" ht="15" customHeight="1" x14ac:dyDescent="0.45">
      <c r="A7" s="3" t="s">
        <v>488</v>
      </c>
      <c r="B7" s="9">
        <f>COUNTIFS('Cuestionario Proveedores'!E5:E67,"Sí",'Cuestionario Proveedores'!F5:F67,"Sí")</f>
        <v>0</v>
      </c>
    </row>
    <row r="8" spans="1:7" ht="15" customHeight="1" x14ac:dyDescent="0.45">
      <c r="A8" s="3" t="s">
        <v>489</v>
      </c>
      <c r="B8" s="9">
        <f>COUNTIFS('Cuestionario Proveedores'!E5:E67,"Sí",'Cuestionario Proveedores'!F5:F67,"Parcial")</f>
        <v>0</v>
      </c>
    </row>
    <row r="9" spans="1:7" ht="15" customHeight="1" x14ac:dyDescent="0.45">
      <c r="A9" s="3" t="s">
        <v>490</v>
      </c>
      <c r="B9" s="9">
        <f>COUNTIFS('Cuestionario Proveedores'!E5:E67,"Sí",'Cuestionario Proveedores'!F5:F67,"No")</f>
        <v>0</v>
      </c>
    </row>
    <row r="10" spans="1:7" ht="15" customHeight="1" x14ac:dyDescent="0.45">
      <c r="A10" s="3" t="s">
        <v>491</v>
      </c>
      <c r="B10" s="9">
        <f>COUNTIFS('Cuestionario Proveedores'!E5:E67,"Sí",'Cuestionario Proveedores'!F5:F67,"No aplica")</f>
        <v>0</v>
      </c>
    </row>
    <row r="11" spans="1:7" ht="15" customHeight="1" x14ac:dyDescent="0.45">
      <c r="A11" s="3" t="s">
        <v>492</v>
      </c>
      <c r="B11" s="9">
        <f>B6-SUM(B7:B10)</f>
        <v>32</v>
      </c>
    </row>
    <row r="12" spans="1:7" ht="15" customHeight="1" x14ac:dyDescent="0.45">
      <c r="A12" s="3" t="s">
        <v>493</v>
      </c>
      <c r="B12" s="10">
        <f>IFERROR(B7/(B6-B10),"-")</f>
        <v>0</v>
      </c>
    </row>
    <row r="13" spans="1:7" ht="15" customHeight="1" x14ac:dyDescent="0.45">
      <c r="A13" s="3" t="s">
        <v>494</v>
      </c>
      <c r="B13" s="10">
        <f>IFERROR((B7+0.5*B8)/(B6-B10),"-")</f>
        <v>0</v>
      </c>
    </row>
    <row r="15" spans="1:7" ht="15" customHeight="1" x14ac:dyDescent="0.45">
      <c r="A15" s="3" t="s">
        <v>495</v>
      </c>
    </row>
    <row r="16" spans="1:7" ht="15" customHeight="1" x14ac:dyDescent="0.45">
      <c r="A16" s="6" t="s">
        <v>42</v>
      </c>
      <c r="B16" s="6" t="s">
        <v>496</v>
      </c>
      <c r="C16" s="6" t="s">
        <v>497</v>
      </c>
      <c r="D16" s="6" t="s">
        <v>498</v>
      </c>
      <c r="E16" s="6" t="s">
        <v>499</v>
      </c>
      <c r="F16" s="6" t="s">
        <v>500</v>
      </c>
      <c r="G16" s="6" t="s">
        <v>501</v>
      </c>
    </row>
    <row r="17" spans="1:7" ht="15" customHeight="1" x14ac:dyDescent="0.45">
      <c r="A17" s="7" t="s">
        <v>51</v>
      </c>
      <c r="B17" s="7">
        <f>COUNTIFS('Cuestionario Proveedores'!B5:B67,A17,'Cuestionario Proveedores'!E5:E67,"Sí")</f>
        <v>7</v>
      </c>
      <c r="C17" s="7">
        <f>COUNTIFS('Cuestionario Proveedores'!B5:B67,A17,'Cuestionario Proveedores'!E5:E67,"Sí",'Cuestionario Proveedores'!F5:F67,"Sí")</f>
        <v>0</v>
      </c>
      <c r="D17" s="7">
        <f>COUNTIFS('Cuestionario Proveedores'!B5:B67,A17,'Cuestionario Proveedores'!E5:E67,"Sí",'Cuestionario Proveedores'!F5:F67,"Parcial")</f>
        <v>0</v>
      </c>
      <c r="E17" s="7">
        <f>COUNTIFS('Cuestionario Proveedores'!B5:B67,A17,'Cuestionario Proveedores'!E5:E67,"Sí",'Cuestionario Proveedores'!F5:F67,"No")</f>
        <v>0</v>
      </c>
      <c r="F17" s="7">
        <f>COUNTIFS('Cuestionario Proveedores'!B5:B67,A17,'Cuestionario Proveedores'!E5:E67,"Sí",'Cuestionario Proveedores'!F5:F67,"No aplica")</f>
        <v>0</v>
      </c>
      <c r="G17" s="11">
        <f t="shared" ref="G17:G22" si="0">IFERROR(C17/(B17-F17),"-")</f>
        <v>0</v>
      </c>
    </row>
    <row r="18" spans="1:7" ht="15" customHeight="1" x14ac:dyDescent="0.45">
      <c r="A18" s="8" t="s">
        <v>81</v>
      </c>
      <c r="B18" s="8">
        <f>COUNTIFS('Cuestionario Proveedores'!B5:B67,A18,'Cuestionario Proveedores'!E5:E67,"Sí")</f>
        <v>10</v>
      </c>
      <c r="C18" s="8">
        <f>COUNTIFS('Cuestionario Proveedores'!B5:B67,A18,'Cuestionario Proveedores'!E5:E67,"Sí",'Cuestionario Proveedores'!F5:F67,"Sí")</f>
        <v>0</v>
      </c>
      <c r="D18" s="8">
        <f>COUNTIFS('Cuestionario Proveedores'!B5:B67,A18,'Cuestionario Proveedores'!E5:E67,"Sí",'Cuestionario Proveedores'!F5:F67,"Parcial")</f>
        <v>0</v>
      </c>
      <c r="E18" s="8">
        <f>COUNTIFS('Cuestionario Proveedores'!B5:B67,A18,'Cuestionario Proveedores'!E5:E67,"Sí",'Cuestionario Proveedores'!F5:F67,"No")</f>
        <v>0</v>
      </c>
      <c r="F18" s="8">
        <f>COUNTIFS('Cuestionario Proveedores'!B5:B67,A18,'Cuestionario Proveedores'!E5:E67,"Sí",'Cuestionario Proveedores'!F5:F67,"No aplica")</f>
        <v>0</v>
      </c>
      <c r="G18" s="12">
        <f t="shared" si="0"/>
        <v>0</v>
      </c>
    </row>
    <row r="19" spans="1:7" ht="15" customHeight="1" x14ac:dyDescent="0.45">
      <c r="A19" s="7" t="s">
        <v>134</v>
      </c>
      <c r="B19" s="7">
        <f>COUNTIFS('Cuestionario Proveedores'!B5:B67,A19,'Cuestionario Proveedores'!E5:E67,"Sí")</f>
        <v>6</v>
      </c>
      <c r="C19" s="7">
        <f>COUNTIFS('Cuestionario Proveedores'!B5:B67,A19,'Cuestionario Proveedores'!E5:E67,"Sí",'Cuestionario Proveedores'!F5:F67,"Sí")</f>
        <v>0</v>
      </c>
      <c r="D19" s="7">
        <f>COUNTIFS('Cuestionario Proveedores'!B5:B67,A19,'Cuestionario Proveedores'!E5:E67,"Sí",'Cuestionario Proveedores'!F5:F67,"Parcial")</f>
        <v>0</v>
      </c>
      <c r="E19" s="7">
        <f>COUNTIFS('Cuestionario Proveedores'!B5:B67,A19,'Cuestionario Proveedores'!E5:E67,"Sí",'Cuestionario Proveedores'!F5:F67,"No")</f>
        <v>0</v>
      </c>
      <c r="F19" s="7">
        <f>COUNTIFS('Cuestionario Proveedores'!B5:B67,A19,'Cuestionario Proveedores'!E5:E67,"Sí",'Cuestionario Proveedores'!F5:F67,"No aplica")</f>
        <v>0</v>
      </c>
      <c r="G19" s="11">
        <f t="shared" si="0"/>
        <v>0</v>
      </c>
    </row>
    <row r="20" spans="1:7" ht="15" customHeight="1" x14ac:dyDescent="0.45">
      <c r="A20" s="8" t="s">
        <v>167</v>
      </c>
      <c r="B20" s="8">
        <f>COUNTIFS('Cuestionario Proveedores'!B5:B67,A20,'Cuestionario Proveedores'!E5:E67,"Sí")</f>
        <v>4</v>
      </c>
      <c r="C20" s="8">
        <f>COUNTIFS('Cuestionario Proveedores'!B5:B67,A20,'Cuestionario Proveedores'!E5:E67,"Sí",'Cuestionario Proveedores'!F5:F67,"Sí")</f>
        <v>0</v>
      </c>
      <c r="D20" s="8">
        <f>COUNTIFS('Cuestionario Proveedores'!B5:B67,A20,'Cuestionario Proveedores'!E5:E67,"Sí",'Cuestionario Proveedores'!F5:F67,"Parcial")</f>
        <v>0</v>
      </c>
      <c r="E20" s="8">
        <f>COUNTIFS('Cuestionario Proveedores'!B5:B67,A20,'Cuestionario Proveedores'!E5:E67,"Sí",'Cuestionario Proveedores'!F5:F67,"No")</f>
        <v>0</v>
      </c>
      <c r="F20" s="8">
        <f>COUNTIFS('Cuestionario Proveedores'!B5:B67,A20,'Cuestionario Proveedores'!E5:E67,"Sí",'Cuestionario Proveedores'!F5:F67,"No aplica")</f>
        <v>0</v>
      </c>
      <c r="G20" s="12">
        <f t="shared" si="0"/>
        <v>0</v>
      </c>
    </row>
    <row r="21" spans="1:7" ht="15" customHeight="1" x14ac:dyDescent="0.45">
      <c r="A21" s="7" t="s">
        <v>185</v>
      </c>
      <c r="B21" s="7">
        <f>COUNTIFS('Cuestionario Proveedores'!B5:B67,A21,'Cuestionario Proveedores'!E5:E67,"Sí")</f>
        <v>1</v>
      </c>
      <c r="C21" s="7">
        <f>COUNTIFS('Cuestionario Proveedores'!B5:B67,A21,'Cuestionario Proveedores'!E5:E67,"Sí",'Cuestionario Proveedores'!F5:F67,"Sí")</f>
        <v>0</v>
      </c>
      <c r="D21" s="7">
        <f>COUNTIFS('Cuestionario Proveedores'!B5:B67,A21,'Cuestionario Proveedores'!E5:E67,"Sí",'Cuestionario Proveedores'!F5:F67,"Parcial")</f>
        <v>0</v>
      </c>
      <c r="E21" s="7">
        <f>COUNTIFS('Cuestionario Proveedores'!B5:B67,A21,'Cuestionario Proveedores'!E5:E67,"Sí",'Cuestionario Proveedores'!F5:F67,"No")</f>
        <v>0</v>
      </c>
      <c r="F21" s="7">
        <f>COUNTIFS('Cuestionario Proveedores'!B5:B67,A21,'Cuestionario Proveedores'!E5:E67,"Sí",'Cuestionario Proveedores'!F5:F67,"No aplica")</f>
        <v>0</v>
      </c>
      <c r="G21" s="11">
        <f t="shared" si="0"/>
        <v>0</v>
      </c>
    </row>
    <row r="22" spans="1:7" ht="15" customHeight="1" x14ac:dyDescent="0.45">
      <c r="A22" s="8" t="s">
        <v>207</v>
      </c>
      <c r="B22" s="8">
        <f>COUNTIFS('Cuestionario Proveedores'!B5:B67,A22,'Cuestionario Proveedores'!E5:E67,"Sí")</f>
        <v>4</v>
      </c>
      <c r="C22" s="8">
        <f>COUNTIFS('Cuestionario Proveedores'!B5:B67,A22,'Cuestionario Proveedores'!E5:E67,"Sí",'Cuestionario Proveedores'!F5:F67,"Sí")</f>
        <v>0</v>
      </c>
      <c r="D22" s="8">
        <f>COUNTIFS('Cuestionario Proveedores'!B5:B67,A22,'Cuestionario Proveedores'!E5:E67,"Sí",'Cuestionario Proveedores'!F5:F67,"Parcial")</f>
        <v>0</v>
      </c>
      <c r="E22" s="8">
        <f>COUNTIFS('Cuestionario Proveedores'!B5:B67,A22,'Cuestionario Proveedores'!E5:E67,"Sí",'Cuestionario Proveedores'!F5:F67,"No")</f>
        <v>0</v>
      </c>
      <c r="F22" s="8">
        <f>COUNTIFS('Cuestionario Proveedores'!B5:B67,A22,'Cuestionario Proveedores'!E5:E67,"Sí",'Cuestionario Proveedores'!F5:F67,"No aplica")</f>
        <v>0</v>
      </c>
      <c r="G22" s="12">
        <f t="shared" si="0"/>
        <v>0</v>
      </c>
    </row>
  </sheetData>
  <mergeCells count="2">
    <mergeCell ref="A1:D1"/>
    <mergeCell ref="A2:D2"/>
  </mergeCells>
  <pageMargins left="0.75" right="0.75" top="1" bottom="1" header="0.511811023622047" footer="0.511811023622047"/>
  <pageSetup paperSize="9" orientation="portrait" horizontalDpi="300" verticalDpi="30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67"/>
  <sheetViews>
    <sheetView showGridLines="0" zoomScaleNormal="100" workbookViewId="0">
      <pane xSplit="2" ySplit="4" topLeftCell="C38" activePane="bottomRight" state="frozen"/>
      <selection pane="topRight" activeCell="C1" sqref="C1"/>
      <selection pane="bottomLeft" activeCell="A5" sqref="A5"/>
      <selection pane="bottomRight" activeCell="E65" sqref="E65"/>
    </sheetView>
  </sheetViews>
  <sheetFormatPr defaultColWidth="8.6640625" defaultRowHeight="14.25" x14ac:dyDescent="0.45"/>
  <cols>
    <col min="1" max="1" width="7" customWidth="1"/>
    <col min="2" max="2" width="16" customWidth="1"/>
    <col min="3" max="3" width="55" customWidth="1"/>
    <col min="4" max="4" width="24" customWidth="1"/>
    <col min="5" max="5" width="60" customWidth="1"/>
  </cols>
  <sheetData>
    <row r="1" spans="1:5" ht="19.5" customHeight="1" x14ac:dyDescent="0.6">
      <c r="A1" s="13" t="s">
        <v>502</v>
      </c>
      <c r="B1" s="13"/>
      <c r="C1" s="13"/>
      <c r="D1" s="13"/>
      <c r="E1" s="13"/>
    </row>
    <row r="2" spans="1:5" ht="15" customHeight="1" x14ac:dyDescent="0.45">
      <c r="A2" s="14" t="s">
        <v>503</v>
      </c>
      <c r="B2" s="14"/>
      <c r="C2" s="14"/>
      <c r="D2" s="14"/>
      <c r="E2" s="14"/>
    </row>
    <row r="4" spans="1:5" ht="15" customHeight="1" x14ac:dyDescent="0.45">
      <c r="A4" s="6" t="s">
        <v>41</v>
      </c>
      <c r="B4" s="6" t="s">
        <v>42</v>
      </c>
      <c r="C4" s="6" t="s">
        <v>43</v>
      </c>
      <c r="D4" s="6" t="s">
        <v>504</v>
      </c>
      <c r="E4" s="6" t="s">
        <v>505</v>
      </c>
    </row>
    <row r="5" spans="1:5" ht="65" customHeight="1" x14ac:dyDescent="0.45">
      <c r="A5" s="7" t="s">
        <v>50</v>
      </c>
      <c r="B5" s="7" t="s">
        <v>51</v>
      </c>
      <c r="C5" s="7" t="s">
        <v>52</v>
      </c>
      <c r="D5" s="7" t="s">
        <v>506</v>
      </c>
      <c r="E5" s="7" t="s">
        <v>239</v>
      </c>
    </row>
    <row r="6" spans="1:5" ht="65" customHeight="1" x14ac:dyDescent="0.45">
      <c r="A6" s="8" t="s">
        <v>55</v>
      </c>
      <c r="B6" s="8" t="s">
        <v>51</v>
      </c>
      <c r="C6" s="8" t="s">
        <v>56</v>
      </c>
      <c r="D6" s="8" t="s">
        <v>507</v>
      </c>
      <c r="E6" s="8" t="s">
        <v>239</v>
      </c>
    </row>
    <row r="7" spans="1:5" ht="65" customHeight="1" x14ac:dyDescent="0.45">
      <c r="A7" s="7" t="s">
        <v>58</v>
      </c>
      <c r="B7" s="7" t="s">
        <v>51</v>
      </c>
      <c r="C7" s="7" t="s">
        <v>59</v>
      </c>
      <c r="D7" s="7" t="s">
        <v>508</v>
      </c>
      <c r="E7" s="7" t="s">
        <v>239</v>
      </c>
    </row>
    <row r="8" spans="1:5" ht="65" customHeight="1" x14ac:dyDescent="0.45">
      <c r="A8" s="8" t="s">
        <v>61</v>
      </c>
      <c r="B8" s="8" t="s">
        <v>51</v>
      </c>
      <c r="C8" s="8" t="s">
        <v>62</v>
      </c>
      <c r="D8" s="8" t="s">
        <v>509</v>
      </c>
      <c r="E8" s="8" t="s">
        <v>239</v>
      </c>
    </row>
    <row r="9" spans="1:5" ht="65" customHeight="1" x14ac:dyDescent="0.45">
      <c r="A9" s="7" t="s">
        <v>63</v>
      </c>
      <c r="B9" s="7" t="s">
        <v>51</v>
      </c>
      <c r="C9" s="7" t="s">
        <v>64</v>
      </c>
      <c r="D9" s="7" t="s">
        <v>509</v>
      </c>
      <c r="E9" s="7" t="s">
        <v>239</v>
      </c>
    </row>
    <row r="10" spans="1:5" ht="65" customHeight="1" x14ac:dyDescent="0.45">
      <c r="A10" s="8" t="s">
        <v>66</v>
      </c>
      <c r="B10" s="8" t="s">
        <v>51</v>
      </c>
      <c r="C10" s="8" t="s">
        <v>67</v>
      </c>
      <c r="D10" s="8" t="s">
        <v>509</v>
      </c>
      <c r="E10" s="8" t="s">
        <v>239</v>
      </c>
    </row>
    <row r="11" spans="1:5" ht="65" customHeight="1" x14ac:dyDescent="0.45">
      <c r="A11" s="7" t="s">
        <v>69</v>
      </c>
      <c r="B11" s="7" t="s">
        <v>51</v>
      </c>
      <c r="C11" s="7" t="s">
        <v>70</v>
      </c>
      <c r="D11" s="7" t="s">
        <v>508</v>
      </c>
      <c r="E11" s="7" t="s">
        <v>510</v>
      </c>
    </row>
    <row r="12" spans="1:5" ht="65" customHeight="1" x14ac:dyDescent="0.45">
      <c r="A12" s="8" t="s">
        <v>72</v>
      </c>
      <c r="B12" s="8" t="s">
        <v>51</v>
      </c>
      <c r="C12" s="8" t="s">
        <v>73</v>
      </c>
      <c r="D12" s="8" t="s">
        <v>511</v>
      </c>
      <c r="E12" s="8" t="s">
        <v>239</v>
      </c>
    </row>
    <row r="13" spans="1:5" ht="65" customHeight="1" x14ac:dyDescent="0.45">
      <c r="A13" s="7" t="s">
        <v>74</v>
      </c>
      <c r="B13" s="7" t="s">
        <v>51</v>
      </c>
      <c r="C13" s="7" t="s">
        <v>75</v>
      </c>
      <c r="D13" s="7" t="s">
        <v>512</v>
      </c>
      <c r="E13" s="7" t="s">
        <v>239</v>
      </c>
    </row>
    <row r="14" spans="1:5" ht="65" customHeight="1" x14ac:dyDescent="0.45">
      <c r="A14" s="8" t="s">
        <v>77</v>
      </c>
      <c r="B14" s="8" t="s">
        <v>51</v>
      </c>
      <c r="C14" s="8" t="s">
        <v>78</v>
      </c>
      <c r="D14" s="8" t="s">
        <v>511</v>
      </c>
      <c r="E14" s="8" t="s">
        <v>239</v>
      </c>
    </row>
    <row r="15" spans="1:5" ht="65" customHeight="1" x14ac:dyDescent="0.45">
      <c r="A15" s="7" t="s">
        <v>80</v>
      </c>
      <c r="B15" s="7" t="s">
        <v>81</v>
      </c>
      <c r="C15" s="7" t="s">
        <v>82</v>
      </c>
      <c r="D15" s="7" t="s">
        <v>509</v>
      </c>
      <c r="E15" s="7" t="s">
        <v>239</v>
      </c>
    </row>
    <row r="16" spans="1:5" ht="65" customHeight="1" x14ac:dyDescent="0.45">
      <c r="A16" s="8" t="s">
        <v>84</v>
      </c>
      <c r="B16" s="8" t="s">
        <v>81</v>
      </c>
      <c r="C16" s="8" t="s">
        <v>85</v>
      </c>
      <c r="D16" s="8" t="s">
        <v>513</v>
      </c>
      <c r="E16" s="8" t="s">
        <v>239</v>
      </c>
    </row>
    <row r="17" spans="1:5" ht="65" customHeight="1" x14ac:dyDescent="0.45">
      <c r="A17" s="7" t="s">
        <v>87</v>
      </c>
      <c r="B17" s="7" t="s">
        <v>81</v>
      </c>
      <c r="C17" s="7" t="s">
        <v>88</v>
      </c>
      <c r="D17" s="7" t="s">
        <v>513</v>
      </c>
      <c r="E17" s="7" t="s">
        <v>514</v>
      </c>
    </row>
    <row r="18" spans="1:5" ht="65" customHeight="1" x14ac:dyDescent="0.45">
      <c r="A18" s="8" t="s">
        <v>90</v>
      </c>
      <c r="B18" s="8" t="s">
        <v>81</v>
      </c>
      <c r="C18" s="8" t="s">
        <v>91</v>
      </c>
      <c r="D18" s="8" t="s">
        <v>513</v>
      </c>
      <c r="E18" s="8" t="s">
        <v>239</v>
      </c>
    </row>
    <row r="19" spans="1:5" ht="65" customHeight="1" x14ac:dyDescent="0.45">
      <c r="A19" s="7" t="s">
        <v>93</v>
      </c>
      <c r="B19" s="7" t="s">
        <v>81</v>
      </c>
      <c r="C19" s="7" t="s">
        <v>94</v>
      </c>
      <c r="D19" s="7" t="s">
        <v>515</v>
      </c>
      <c r="E19" s="7" t="s">
        <v>516</v>
      </c>
    </row>
    <row r="20" spans="1:5" ht="65" customHeight="1" x14ac:dyDescent="0.45">
      <c r="A20" s="8" t="s">
        <v>96</v>
      </c>
      <c r="B20" s="8" t="s">
        <v>81</v>
      </c>
      <c r="C20" s="8" t="s">
        <v>97</v>
      </c>
      <c r="D20" s="8" t="s">
        <v>517</v>
      </c>
      <c r="E20" s="8" t="s">
        <v>239</v>
      </c>
    </row>
    <row r="21" spans="1:5" ht="65" customHeight="1" x14ac:dyDescent="0.45">
      <c r="A21" s="7" t="s">
        <v>99</v>
      </c>
      <c r="B21" s="7" t="s">
        <v>81</v>
      </c>
      <c r="C21" s="7" t="s">
        <v>100</v>
      </c>
      <c r="D21" s="7" t="s">
        <v>518</v>
      </c>
      <c r="E21" s="7" t="s">
        <v>239</v>
      </c>
    </row>
    <row r="22" spans="1:5" ht="65" customHeight="1" x14ac:dyDescent="0.45">
      <c r="A22" s="8" t="s">
        <v>102</v>
      </c>
      <c r="B22" s="8" t="s">
        <v>81</v>
      </c>
      <c r="C22" s="8" t="s">
        <v>103</v>
      </c>
      <c r="D22" s="8" t="s">
        <v>519</v>
      </c>
      <c r="E22" s="8" t="s">
        <v>520</v>
      </c>
    </row>
    <row r="23" spans="1:5" ht="65" customHeight="1" x14ac:dyDescent="0.45">
      <c r="A23" s="7" t="s">
        <v>105</v>
      </c>
      <c r="B23" s="7" t="s">
        <v>81</v>
      </c>
      <c r="C23" s="7" t="s">
        <v>106</v>
      </c>
      <c r="D23" s="7" t="s">
        <v>521</v>
      </c>
      <c r="E23" s="7" t="s">
        <v>239</v>
      </c>
    </row>
    <row r="24" spans="1:5" ht="65" customHeight="1" x14ac:dyDescent="0.45">
      <c r="A24" s="8" t="s">
        <v>108</v>
      </c>
      <c r="B24" s="8" t="s">
        <v>81</v>
      </c>
      <c r="C24" s="8" t="s">
        <v>109</v>
      </c>
      <c r="D24" s="8" t="s">
        <v>522</v>
      </c>
      <c r="E24" s="8" t="s">
        <v>239</v>
      </c>
    </row>
    <row r="25" spans="1:5" ht="65" customHeight="1" x14ac:dyDescent="0.45">
      <c r="A25" s="7" t="s">
        <v>111</v>
      </c>
      <c r="B25" s="7" t="s">
        <v>81</v>
      </c>
      <c r="C25" s="7" t="s">
        <v>112</v>
      </c>
      <c r="D25" s="7" t="s">
        <v>513</v>
      </c>
      <c r="E25" s="7" t="s">
        <v>239</v>
      </c>
    </row>
    <row r="26" spans="1:5" ht="65" customHeight="1" x14ac:dyDescent="0.45">
      <c r="A26" s="8" t="s">
        <v>114</v>
      </c>
      <c r="B26" s="8" t="s">
        <v>81</v>
      </c>
      <c r="C26" s="8" t="s">
        <v>115</v>
      </c>
      <c r="D26" s="8" t="s">
        <v>522</v>
      </c>
      <c r="E26" s="8" t="s">
        <v>239</v>
      </c>
    </row>
    <row r="27" spans="1:5" ht="65" customHeight="1" x14ac:dyDescent="0.45">
      <c r="A27" s="7" t="s">
        <v>116</v>
      </c>
      <c r="B27" s="7" t="s">
        <v>81</v>
      </c>
      <c r="C27" s="7" t="s">
        <v>117</v>
      </c>
      <c r="D27" s="7" t="s">
        <v>523</v>
      </c>
      <c r="E27" s="7" t="s">
        <v>239</v>
      </c>
    </row>
    <row r="28" spans="1:5" ht="65" customHeight="1" x14ac:dyDescent="0.45">
      <c r="A28" s="8" t="s">
        <v>119</v>
      </c>
      <c r="B28" s="8" t="s">
        <v>81</v>
      </c>
      <c r="C28" s="8" t="s">
        <v>120</v>
      </c>
      <c r="D28" s="8" t="s">
        <v>523</v>
      </c>
      <c r="E28" s="8" t="s">
        <v>239</v>
      </c>
    </row>
    <row r="29" spans="1:5" ht="65" customHeight="1" x14ac:dyDescent="0.45">
      <c r="A29" s="7" t="s">
        <v>122</v>
      </c>
      <c r="B29" s="7" t="s">
        <v>81</v>
      </c>
      <c r="C29" s="7" t="s">
        <v>123</v>
      </c>
      <c r="D29" s="7" t="s">
        <v>511</v>
      </c>
      <c r="E29" s="7" t="s">
        <v>239</v>
      </c>
    </row>
    <row r="30" spans="1:5" ht="65" customHeight="1" x14ac:dyDescent="0.45">
      <c r="A30" s="8" t="s">
        <v>125</v>
      </c>
      <c r="B30" s="8" t="s">
        <v>81</v>
      </c>
      <c r="C30" s="8" t="s">
        <v>126</v>
      </c>
      <c r="D30" s="8" t="s">
        <v>512</v>
      </c>
      <c r="E30" s="8" t="s">
        <v>239</v>
      </c>
    </row>
    <row r="31" spans="1:5" ht="65" customHeight="1" x14ac:dyDescent="0.45">
      <c r="A31" s="7" t="s">
        <v>128</v>
      </c>
      <c r="B31" s="7" t="s">
        <v>81</v>
      </c>
      <c r="C31" s="7" t="s">
        <v>129</v>
      </c>
      <c r="D31" s="7" t="s">
        <v>524</v>
      </c>
      <c r="E31" s="7" t="s">
        <v>239</v>
      </c>
    </row>
    <row r="32" spans="1:5" ht="65" customHeight="1" x14ac:dyDescent="0.45">
      <c r="A32" s="8" t="s">
        <v>131</v>
      </c>
      <c r="B32" s="8" t="s">
        <v>81</v>
      </c>
      <c r="C32" s="8" t="s">
        <v>132</v>
      </c>
      <c r="D32" s="8" t="s">
        <v>525</v>
      </c>
      <c r="E32" s="8" t="s">
        <v>526</v>
      </c>
    </row>
    <row r="33" spans="1:5" ht="65" customHeight="1" x14ac:dyDescent="0.45">
      <c r="A33" s="7" t="s">
        <v>133</v>
      </c>
      <c r="B33" s="7" t="s">
        <v>134</v>
      </c>
      <c r="C33" s="7" t="s">
        <v>135</v>
      </c>
      <c r="D33" s="7" t="s">
        <v>522</v>
      </c>
      <c r="E33" s="7" t="s">
        <v>239</v>
      </c>
    </row>
    <row r="34" spans="1:5" ht="65" customHeight="1" x14ac:dyDescent="0.45">
      <c r="A34" s="8" t="s">
        <v>137</v>
      </c>
      <c r="B34" s="8" t="s">
        <v>134</v>
      </c>
      <c r="C34" s="8" t="s">
        <v>138</v>
      </c>
      <c r="D34" s="8" t="s">
        <v>522</v>
      </c>
      <c r="E34" s="8" t="s">
        <v>239</v>
      </c>
    </row>
    <row r="35" spans="1:5" ht="65" customHeight="1" x14ac:dyDescent="0.45">
      <c r="A35" s="7" t="s">
        <v>140</v>
      </c>
      <c r="B35" s="7" t="s">
        <v>134</v>
      </c>
      <c r="C35" s="7" t="s">
        <v>141</v>
      </c>
      <c r="D35" s="7" t="s">
        <v>513</v>
      </c>
      <c r="E35" s="7" t="s">
        <v>239</v>
      </c>
    </row>
    <row r="36" spans="1:5" ht="65" customHeight="1" x14ac:dyDescent="0.45">
      <c r="A36" s="8" t="s">
        <v>143</v>
      </c>
      <c r="B36" s="8" t="s">
        <v>134</v>
      </c>
      <c r="C36" s="8" t="s">
        <v>144</v>
      </c>
      <c r="D36" s="8" t="s">
        <v>509</v>
      </c>
      <c r="E36" s="8" t="s">
        <v>239</v>
      </c>
    </row>
    <row r="37" spans="1:5" ht="65" customHeight="1" x14ac:dyDescent="0.45">
      <c r="A37" s="7" t="s">
        <v>145</v>
      </c>
      <c r="B37" s="7" t="s">
        <v>134</v>
      </c>
      <c r="C37" s="7" t="s">
        <v>146</v>
      </c>
      <c r="D37" s="7" t="s">
        <v>513</v>
      </c>
      <c r="E37" s="7" t="s">
        <v>239</v>
      </c>
    </row>
    <row r="38" spans="1:5" ht="65" customHeight="1" x14ac:dyDescent="0.45">
      <c r="A38" s="8" t="s">
        <v>148</v>
      </c>
      <c r="B38" s="8" t="s">
        <v>134</v>
      </c>
      <c r="C38" s="8" t="s">
        <v>149</v>
      </c>
      <c r="D38" s="8" t="s">
        <v>509</v>
      </c>
      <c r="E38" s="8" t="s">
        <v>239</v>
      </c>
    </row>
    <row r="39" spans="1:5" ht="65" customHeight="1" x14ac:dyDescent="0.45">
      <c r="A39" s="7" t="s">
        <v>151</v>
      </c>
      <c r="B39" s="7" t="s">
        <v>134</v>
      </c>
      <c r="C39" s="7" t="s">
        <v>152</v>
      </c>
      <c r="D39" s="7" t="s">
        <v>509</v>
      </c>
      <c r="E39" s="7" t="s">
        <v>239</v>
      </c>
    </row>
    <row r="40" spans="1:5" ht="65" customHeight="1" x14ac:dyDescent="0.45">
      <c r="A40" s="8" t="s">
        <v>154</v>
      </c>
      <c r="B40" s="8" t="s">
        <v>134</v>
      </c>
      <c r="C40" s="8" t="s">
        <v>155</v>
      </c>
      <c r="D40" s="8" t="s">
        <v>509</v>
      </c>
      <c r="E40" s="8" t="s">
        <v>239</v>
      </c>
    </row>
    <row r="41" spans="1:5" ht="65" customHeight="1" x14ac:dyDescent="0.45">
      <c r="A41" s="7" t="s">
        <v>156</v>
      </c>
      <c r="B41" s="7" t="s">
        <v>134</v>
      </c>
      <c r="C41" s="7" t="s">
        <v>157</v>
      </c>
      <c r="D41" s="7" t="s">
        <v>527</v>
      </c>
      <c r="E41" s="7" t="s">
        <v>528</v>
      </c>
    </row>
    <row r="42" spans="1:5" ht="65" customHeight="1" x14ac:dyDescent="0.45">
      <c r="A42" s="8" t="s">
        <v>159</v>
      </c>
      <c r="B42" s="8" t="s">
        <v>134</v>
      </c>
      <c r="C42" s="8" t="s">
        <v>160</v>
      </c>
      <c r="D42" s="8" t="s">
        <v>529</v>
      </c>
      <c r="E42" s="8" t="s">
        <v>530</v>
      </c>
    </row>
    <row r="43" spans="1:5" ht="65" customHeight="1" x14ac:dyDescent="0.45">
      <c r="A43" s="7" t="s">
        <v>162</v>
      </c>
      <c r="B43" s="7" t="s">
        <v>134</v>
      </c>
      <c r="C43" s="7" t="s">
        <v>163</v>
      </c>
      <c r="D43" s="7" t="s">
        <v>523</v>
      </c>
      <c r="E43" s="7" t="s">
        <v>239</v>
      </c>
    </row>
    <row r="44" spans="1:5" ht="65" customHeight="1" x14ac:dyDescent="0.45">
      <c r="A44" s="8" t="s">
        <v>164</v>
      </c>
      <c r="B44" s="8" t="s">
        <v>134</v>
      </c>
      <c r="C44" s="8" t="s">
        <v>165</v>
      </c>
      <c r="D44" s="8" t="s">
        <v>524</v>
      </c>
      <c r="E44" s="8" t="s">
        <v>239</v>
      </c>
    </row>
    <row r="45" spans="1:5" ht="65" customHeight="1" x14ac:dyDescent="0.45">
      <c r="A45" s="7" t="s">
        <v>166</v>
      </c>
      <c r="B45" s="7" t="s">
        <v>167</v>
      </c>
      <c r="C45" s="7" t="s">
        <v>168</v>
      </c>
      <c r="D45" s="7" t="s">
        <v>531</v>
      </c>
      <c r="E45" s="7" t="s">
        <v>239</v>
      </c>
    </row>
    <row r="46" spans="1:5" ht="65" customHeight="1" x14ac:dyDescent="0.45">
      <c r="A46" s="8" t="s">
        <v>169</v>
      </c>
      <c r="B46" s="8" t="s">
        <v>167</v>
      </c>
      <c r="C46" s="8" t="s">
        <v>170</v>
      </c>
      <c r="D46" s="8" t="s">
        <v>532</v>
      </c>
      <c r="E46" s="8" t="s">
        <v>239</v>
      </c>
    </row>
    <row r="47" spans="1:5" ht="65" customHeight="1" x14ac:dyDescent="0.45">
      <c r="A47" s="7" t="s">
        <v>171</v>
      </c>
      <c r="B47" s="7" t="s">
        <v>167</v>
      </c>
      <c r="C47" s="7" t="s">
        <v>172</v>
      </c>
      <c r="D47" s="7" t="s">
        <v>533</v>
      </c>
      <c r="E47" s="7" t="s">
        <v>239</v>
      </c>
    </row>
    <row r="48" spans="1:5" ht="65" customHeight="1" x14ac:dyDescent="0.45">
      <c r="A48" s="8" t="s">
        <v>173</v>
      </c>
      <c r="B48" s="8" t="s">
        <v>167</v>
      </c>
      <c r="C48" s="8" t="s">
        <v>174</v>
      </c>
      <c r="D48" s="8" t="s">
        <v>531</v>
      </c>
      <c r="E48" s="8" t="s">
        <v>239</v>
      </c>
    </row>
    <row r="49" spans="1:5" ht="65" customHeight="1" x14ac:dyDescent="0.45">
      <c r="A49" s="7" t="s">
        <v>175</v>
      </c>
      <c r="B49" s="7" t="s">
        <v>167</v>
      </c>
      <c r="C49" s="7" t="s">
        <v>176</v>
      </c>
      <c r="D49" s="7" t="s">
        <v>531</v>
      </c>
      <c r="E49" s="7" t="s">
        <v>239</v>
      </c>
    </row>
    <row r="50" spans="1:5" ht="65" customHeight="1" x14ac:dyDescent="0.45">
      <c r="A50" s="8" t="s">
        <v>178</v>
      </c>
      <c r="B50" s="8" t="s">
        <v>167</v>
      </c>
      <c r="C50" s="8" t="s">
        <v>179</v>
      </c>
      <c r="D50" s="8" t="s">
        <v>533</v>
      </c>
      <c r="E50" s="8" t="s">
        <v>239</v>
      </c>
    </row>
    <row r="51" spans="1:5" ht="65" customHeight="1" x14ac:dyDescent="0.45">
      <c r="A51" s="7" t="s">
        <v>180</v>
      </c>
      <c r="B51" s="7" t="s">
        <v>167</v>
      </c>
      <c r="C51" s="7" t="s">
        <v>181</v>
      </c>
      <c r="D51" s="7" t="s">
        <v>534</v>
      </c>
      <c r="E51" s="7" t="s">
        <v>239</v>
      </c>
    </row>
    <row r="52" spans="1:5" ht="65" customHeight="1" x14ac:dyDescent="0.45">
      <c r="A52" s="8" t="s">
        <v>182</v>
      </c>
      <c r="B52" s="8" t="s">
        <v>167</v>
      </c>
      <c r="C52" s="8" t="s">
        <v>183</v>
      </c>
      <c r="D52" s="8" t="s">
        <v>535</v>
      </c>
      <c r="E52" s="8" t="s">
        <v>239</v>
      </c>
    </row>
    <row r="53" spans="1:5" ht="65" customHeight="1" x14ac:dyDescent="0.45">
      <c r="A53" s="7" t="s">
        <v>184</v>
      </c>
      <c r="B53" s="7" t="s">
        <v>185</v>
      </c>
      <c r="C53" s="7" t="s">
        <v>186</v>
      </c>
      <c r="D53" s="7" t="s">
        <v>509</v>
      </c>
      <c r="E53" s="7" t="s">
        <v>239</v>
      </c>
    </row>
    <row r="54" spans="1:5" ht="65" customHeight="1" x14ac:dyDescent="0.45">
      <c r="A54" s="8" t="s">
        <v>188</v>
      </c>
      <c r="B54" s="8" t="s">
        <v>185</v>
      </c>
      <c r="C54" s="8" t="s">
        <v>189</v>
      </c>
      <c r="D54" s="8" t="s">
        <v>509</v>
      </c>
      <c r="E54" s="8" t="s">
        <v>239</v>
      </c>
    </row>
    <row r="55" spans="1:5" ht="65" customHeight="1" x14ac:dyDescent="0.45">
      <c r="A55" s="7" t="s">
        <v>191</v>
      </c>
      <c r="B55" s="7" t="s">
        <v>185</v>
      </c>
      <c r="C55" s="7" t="s">
        <v>192</v>
      </c>
      <c r="D55" s="7" t="s">
        <v>515</v>
      </c>
      <c r="E55" s="7" t="s">
        <v>536</v>
      </c>
    </row>
    <row r="56" spans="1:5" ht="65" customHeight="1" x14ac:dyDescent="0.45">
      <c r="A56" s="8" t="s">
        <v>194</v>
      </c>
      <c r="B56" s="8" t="s">
        <v>185</v>
      </c>
      <c r="C56" s="8" t="s">
        <v>195</v>
      </c>
      <c r="D56" s="8" t="s">
        <v>513</v>
      </c>
      <c r="E56" s="8" t="s">
        <v>239</v>
      </c>
    </row>
    <row r="57" spans="1:5" ht="65" customHeight="1" x14ac:dyDescent="0.45">
      <c r="A57" s="7" t="s">
        <v>196</v>
      </c>
      <c r="B57" s="7" t="s">
        <v>185</v>
      </c>
      <c r="C57" s="7" t="s">
        <v>197</v>
      </c>
      <c r="D57" s="7" t="s">
        <v>537</v>
      </c>
      <c r="E57" s="7" t="s">
        <v>239</v>
      </c>
    </row>
    <row r="58" spans="1:5" ht="65" customHeight="1" x14ac:dyDescent="0.45">
      <c r="A58" s="8" t="s">
        <v>198</v>
      </c>
      <c r="B58" s="8" t="s">
        <v>185</v>
      </c>
      <c r="C58" s="8" t="s">
        <v>199</v>
      </c>
      <c r="D58" s="8" t="s">
        <v>512</v>
      </c>
      <c r="E58" s="8" t="s">
        <v>239</v>
      </c>
    </row>
    <row r="59" spans="1:5" ht="65" customHeight="1" x14ac:dyDescent="0.45">
      <c r="A59" s="7" t="s">
        <v>200</v>
      </c>
      <c r="B59" s="7" t="s">
        <v>185</v>
      </c>
      <c r="C59" s="7" t="s">
        <v>201</v>
      </c>
      <c r="D59" s="7" t="s">
        <v>512</v>
      </c>
      <c r="E59" s="7" t="s">
        <v>239</v>
      </c>
    </row>
    <row r="60" spans="1:5" ht="65" customHeight="1" x14ac:dyDescent="0.45">
      <c r="A60" s="8" t="s">
        <v>203</v>
      </c>
      <c r="B60" s="8" t="s">
        <v>185</v>
      </c>
      <c r="C60" s="8" t="s">
        <v>204</v>
      </c>
      <c r="D60" s="8" t="s">
        <v>523</v>
      </c>
      <c r="E60" s="8" t="s">
        <v>239</v>
      </c>
    </row>
    <row r="61" spans="1:5" ht="65" customHeight="1" x14ac:dyDescent="0.45">
      <c r="A61" s="7" t="s">
        <v>206</v>
      </c>
      <c r="B61" s="7" t="s">
        <v>207</v>
      </c>
      <c r="C61" s="7" t="s">
        <v>208</v>
      </c>
      <c r="D61" s="7" t="s">
        <v>522</v>
      </c>
      <c r="E61" s="7" t="s">
        <v>239</v>
      </c>
    </row>
    <row r="62" spans="1:5" ht="65" customHeight="1" x14ac:dyDescent="0.45">
      <c r="A62" s="8" t="s">
        <v>210</v>
      </c>
      <c r="B62" s="8" t="s">
        <v>207</v>
      </c>
      <c r="C62" s="8" t="s">
        <v>211</v>
      </c>
      <c r="D62" s="8" t="s">
        <v>509</v>
      </c>
      <c r="E62" s="8" t="s">
        <v>239</v>
      </c>
    </row>
    <row r="63" spans="1:5" ht="65" customHeight="1" x14ac:dyDescent="0.45">
      <c r="A63" s="7" t="s">
        <v>212</v>
      </c>
      <c r="B63" s="7" t="s">
        <v>207</v>
      </c>
      <c r="C63" s="7" t="s">
        <v>213</v>
      </c>
      <c r="D63" s="7" t="s">
        <v>509</v>
      </c>
      <c r="E63" s="7" t="s">
        <v>239</v>
      </c>
    </row>
    <row r="64" spans="1:5" ht="65" customHeight="1" x14ac:dyDescent="0.45">
      <c r="A64" s="8" t="s">
        <v>215</v>
      </c>
      <c r="B64" s="8" t="s">
        <v>207</v>
      </c>
      <c r="C64" s="8" t="s">
        <v>216</v>
      </c>
      <c r="D64" s="8" t="s">
        <v>509</v>
      </c>
      <c r="E64" s="8" t="s">
        <v>239</v>
      </c>
    </row>
    <row r="65" spans="1:5" ht="65" customHeight="1" x14ac:dyDescent="0.45">
      <c r="A65" s="7" t="s">
        <v>218</v>
      </c>
      <c r="B65" s="7" t="s">
        <v>207</v>
      </c>
      <c r="C65" s="7" t="s">
        <v>219</v>
      </c>
      <c r="D65" s="7" t="s">
        <v>513</v>
      </c>
      <c r="E65" s="7" t="s">
        <v>239</v>
      </c>
    </row>
    <row r="66" spans="1:5" ht="65" customHeight="1" x14ac:dyDescent="0.45">
      <c r="A66" s="8" t="s">
        <v>220</v>
      </c>
      <c r="B66" s="8" t="s">
        <v>207</v>
      </c>
      <c r="C66" s="8" t="s">
        <v>221</v>
      </c>
      <c r="D66" s="8" t="s">
        <v>512</v>
      </c>
      <c r="E66" s="8" t="s">
        <v>239</v>
      </c>
    </row>
    <row r="67" spans="1:5" ht="65" customHeight="1" x14ac:dyDescent="0.45">
      <c r="A67" s="7" t="s">
        <v>223</v>
      </c>
      <c r="B67" s="7" t="s">
        <v>207</v>
      </c>
      <c r="C67" s="7" t="s">
        <v>224</v>
      </c>
      <c r="D67" s="7" t="s">
        <v>523</v>
      </c>
      <c r="E67" s="7" t="s">
        <v>239</v>
      </c>
    </row>
  </sheetData>
  <mergeCells count="2">
    <mergeCell ref="A1:E1"/>
    <mergeCell ref="A2:E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2" baseType="variant">
      <vt:variant>
        <vt:lpstr>Worksheets</vt:lpstr>
      </vt:variant>
      <vt:variant>
        <vt:i4>7</vt:i4>
      </vt:variant>
    </vt:vector>
  </HeadingPairs>
  <TitlesOfParts>
    <vt:vector size="7" baseType="lpstr">
      <vt:lpstr>LÉAME</vt:lpstr>
      <vt:lpstr>Cuestionario Proveedores</vt:lpstr>
      <vt:lpstr>Mapeo de Normas</vt:lpstr>
      <vt:lpstr>Cláusulas Modelo</vt:lpstr>
      <vt:lpstr>Niveles de Riesgo</vt:lpstr>
      <vt:lpstr>Resumen de Cumplimiento</vt:lpstr>
      <vt:lpstr>Cobertura de Fuentes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Cesar Moline</cp:lastModifiedBy>
  <cp:revision>0</cp:revision>
  <dcterms:created xsi:type="dcterms:W3CDTF">2026-05-05T09:53:08Z</dcterms:created>
  <dcterms:modified xsi:type="dcterms:W3CDTF">2026-07-29T22:02:04Z</dcterms:modified>
  <dc:language>es-DO</dc:language>
</cp:coreProperties>
</file>